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3" activeTab="5"/>
  </bookViews>
  <sheets>
    <sheet name="目录" sheetId="18" r:id="rId1"/>
    <sheet name="一般公共预算收入总表 " sheetId="21" r:id="rId2"/>
    <sheet name="一般公共预算收入地方收入明细表 " sheetId="1" r:id="rId3"/>
    <sheet name="一般公共预算支出总表" sheetId="2" r:id="rId4"/>
    <sheet name="本级一般公共预算支出明细表" sheetId="3" r:id="rId5"/>
    <sheet name="一般公共预算基本支出预算表 " sheetId="27" r:id="rId6"/>
    <sheet name="一般公共预算税收返还和转移支付" sheetId="5" r:id="rId7"/>
    <sheet name="一般公共预算对下级转移支付分项目支出表" sheetId="6" r:id="rId8"/>
    <sheet name="一般公共预算对下级的转移支付分地区支出表" sheetId="7" r:id="rId9"/>
    <sheet name="政府性一般债务限额和余额情况 " sheetId="19" r:id="rId10"/>
    <sheet name="地方政府债券还本付息情况表" sheetId="25" r:id="rId11"/>
    <sheet name="政府性基金预算收入表" sheetId="9" r:id="rId12"/>
    <sheet name="政府性基金预算支出表" sheetId="10" r:id="rId13"/>
    <sheet name="本级政府性基金支出表" sheetId="24" r:id="rId14"/>
    <sheet name="政府性基金转移支付分项目表" sheetId="11" r:id="rId15"/>
    <sheet name="政府性基金转移支付分地区表" sheetId="12" r:id="rId16"/>
    <sheet name="政府性专项债务限额和余额情况 " sheetId="20" r:id="rId17"/>
    <sheet name="国有资本经营预算收入表" sheetId="14" r:id="rId18"/>
    <sheet name="国有资本经营预算支出表" sheetId="15" r:id="rId19"/>
    <sheet name="本级国有资本经营预算支出表" sheetId="22" r:id="rId20"/>
    <sheet name="对下安排转移支付的应当公开国有资本经营预算转移支付表" sheetId="23" r:id="rId21"/>
    <sheet name="社会保险基金预算收入表" sheetId="16" r:id="rId22"/>
    <sheet name="社会保险基金预算支出表" sheetId="17" r:id="rId23"/>
    <sheet name="Sheet1" sheetId="26" state="hidden" r:id="rId24"/>
  </sheets>
  <externalReferences>
    <externalReference r:id="rId25"/>
    <externalReference r:id="rId26"/>
    <externalReference r:id="rId27"/>
    <externalReference r:id="rId28"/>
  </externalReferences>
  <definedNames>
    <definedName name="_xlnm._FilterDatabase" localSheetId="3" hidden="1">一般公共预算支出总表!$A$4:$B$13</definedName>
    <definedName name="_xlnm._FilterDatabase" localSheetId="4" hidden="1">本级一般公共预算支出明细表!$A$4:$D$339</definedName>
    <definedName name="_6_其他">#REF!</definedName>
    <definedName name="Database" hidden="1">#REF!</definedName>
    <definedName name="_xlnm.Print_Titles" localSheetId="2">'一般公共预算收入地方收入明细表 '!$1:$4</definedName>
    <definedName name="地区名称" localSheetId="2">#REF!</definedName>
    <definedName name="地区名称">#REF!</definedName>
    <definedName name="科目">[1]调用表!$B$3:$B$125</definedName>
    <definedName name="_xlnm.Print_Area" hidden="1">#N/A</definedName>
    <definedName name="_xlnm.Print_Titles" hidden="1">#N/A</definedName>
    <definedName name="工作经费">#REF!</definedName>
    <definedName name="工作经费1">#REF!</definedName>
    <definedName name="工作经费2">#REF!</definedName>
    <definedName name="全口径工作" hidden="1">#REF!</definedName>
    <definedName name="_xlnm.Print_Titles" localSheetId="3">一般公共预算支出总表!$1:$4</definedName>
    <definedName name="地区名称" localSheetId="3">#REF!</definedName>
    <definedName name="_xlnm.Print_Titles" localSheetId="4">本级一般公共预算支出明细表!#REF!</definedName>
    <definedName name="地区名称" localSheetId="4">#REF!</definedName>
    <definedName name="_6_其他" localSheetId="6">#REF!</definedName>
    <definedName name="Database" localSheetId="6" hidden="1">#REF!</definedName>
    <definedName name="地区名称" localSheetId="6">#REF!</definedName>
    <definedName name="工作经费" localSheetId="6">#REF!</definedName>
    <definedName name="工作经费1" localSheetId="6">#REF!</definedName>
    <definedName name="工作经费2" localSheetId="6">#REF!</definedName>
    <definedName name="全口径工作" localSheetId="6" hidden="1">#REF!</definedName>
    <definedName name="_6_其他" localSheetId="7">#REF!</definedName>
    <definedName name="Database" localSheetId="7" hidden="1">#REF!</definedName>
    <definedName name="地区名称" localSheetId="7">#REF!</definedName>
    <definedName name="工作经费" localSheetId="7">#REF!</definedName>
    <definedName name="工作经费1" localSheetId="7">#REF!</definedName>
    <definedName name="工作经费2" localSheetId="7">#REF!</definedName>
    <definedName name="全口径工作" localSheetId="7" hidden="1">#REF!</definedName>
    <definedName name="_6_其他" localSheetId="8">#REF!</definedName>
    <definedName name="Database" localSheetId="8" hidden="1">#REF!</definedName>
    <definedName name="地区名称" localSheetId="8">#REF!</definedName>
    <definedName name="工作经费" localSheetId="8">#REF!</definedName>
    <definedName name="工作经费1" localSheetId="8">#REF!</definedName>
    <definedName name="工作经费2" localSheetId="8">#REF!</definedName>
    <definedName name="全口径工作" localSheetId="8" hidden="1">#REF!</definedName>
    <definedName name="_6_其他" localSheetId="11">#REF!</definedName>
    <definedName name="Database" localSheetId="11" hidden="1">#REF!</definedName>
    <definedName name="地区名称" localSheetId="11">#REF!</definedName>
    <definedName name="工作经费" localSheetId="11">#REF!</definedName>
    <definedName name="工作经费1" localSheetId="11">#REF!</definedName>
    <definedName name="工作经费2" localSheetId="11">#REF!</definedName>
    <definedName name="全口径工作" localSheetId="11" hidden="1">#REF!</definedName>
    <definedName name="_6_其他" localSheetId="12">#REF!</definedName>
    <definedName name="Database" localSheetId="12" hidden="1">#REF!</definedName>
    <definedName name="地区名称" localSheetId="12">#REF!</definedName>
    <definedName name="工作经费" localSheetId="12">#REF!</definedName>
    <definedName name="工作经费1" localSheetId="12">#REF!</definedName>
    <definedName name="工作经费2" localSheetId="12">#REF!</definedName>
    <definedName name="全口径工作" localSheetId="12" hidden="1">#REF!</definedName>
    <definedName name="_6_其他" localSheetId="14">#REF!</definedName>
    <definedName name="Database" localSheetId="14" hidden="1">#REF!</definedName>
    <definedName name="地区名称" localSheetId="14">#REF!</definedName>
    <definedName name="_xlnm.Print_Titles" localSheetId="14">政府性基金转移支付分项目表!$1:4</definedName>
    <definedName name="工作经费" localSheetId="14">#REF!</definedName>
    <definedName name="工作经费1" localSheetId="14">#REF!</definedName>
    <definedName name="工作经费2" localSheetId="14">#REF!</definedName>
    <definedName name="全口径工作" localSheetId="14" hidden="1">#REF!</definedName>
    <definedName name="_6_其他" localSheetId="15">#REF!</definedName>
    <definedName name="Database" localSheetId="15" hidden="1">#REF!</definedName>
    <definedName name="地区名称" localSheetId="15">#REF!</definedName>
    <definedName name="工作经费" localSheetId="15">#REF!</definedName>
    <definedName name="工作经费1" localSheetId="15">#REF!</definedName>
    <definedName name="工作经费2" localSheetId="15">#REF!</definedName>
    <definedName name="全口径工作" localSheetId="15" hidden="1">#REF!</definedName>
    <definedName name="_6_其他" localSheetId="17">#REF!</definedName>
    <definedName name="Database" localSheetId="17" hidden="1">#REF!</definedName>
    <definedName name="地区名称" localSheetId="17">#REF!</definedName>
    <definedName name="工作经费" localSheetId="17">#REF!</definedName>
    <definedName name="工作经费1" localSheetId="17">#REF!</definedName>
    <definedName name="工作经费2" localSheetId="17">#REF!</definedName>
    <definedName name="全口径工作" localSheetId="17" hidden="1">#REF!</definedName>
    <definedName name="_6_其他" localSheetId="18">#REF!</definedName>
    <definedName name="Database" localSheetId="18" hidden="1">#REF!</definedName>
    <definedName name="地区名称" localSheetId="18">#REF!</definedName>
    <definedName name="工作经费" localSheetId="18">#REF!</definedName>
    <definedName name="工作经费1" localSheetId="18">#REF!</definedName>
    <definedName name="工作经费2" localSheetId="18">#REF!</definedName>
    <definedName name="全口径工作" localSheetId="18" hidden="1">#REF!</definedName>
    <definedName name="_6_其他" localSheetId="21">#REF!</definedName>
    <definedName name="Database" localSheetId="21" hidden="1">#REF!</definedName>
    <definedName name="地区名称" localSheetId="21">#REF!</definedName>
    <definedName name="工作经费" localSheetId="21">#REF!</definedName>
    <definedName name="工作经费1" localSheetId="21">#REF!</definedName>
    <definedName name="工作经费2" localSheetId="21">#REF!</definedName>
    <definedName name="全口径工作" localSheetId="21" hidden="1">#REF!</definedName>
    <definedName name="_6_其他" localSheetId="22">#REF!</definedName>
    <definedName name="Database" localSheetId="22" hidden="1">#REF!</definedName>
    <definedName name="地区名称" localSheetId="22">#REF!</definedName>
    <definedName name="工作经费" localSheetId="22">#REF!</definedName>
    <definedName name="工作经费1" localSheetId="22">#REF!</definedName>
    <definedName name="工作经费2" localSheetId="22">#REF!</definedName>
    <definedName name="全口径工作" localSheetId="22" hidden="1">#REF!</definedName>
    <definedName name="_6_其他" localSheetId="0">#REF!</definedName>
    <definedName name="Database" localSheetId="0" hidden="1">#REF!</definedName>
    <definedName name="地区名称" localSheetId="0">#REF!</definedName>
    <definedName name="工作经费" localSheetId="0">#REF!</definedName>
    <definedName name="工作经费1" localSheetId="0">#REF!</definedName>
    <definedName name="工作经费2" localSheetId="0">#REF!</definedName>
    <definedName name="全口径工作" localSheetId="0" hidden="1">#REF!</definedName>
    <definedName name="_6_其他" localSheetId="9">#REF!</definedName>
    <definedName name="Database" localSheetId="9" hidden="1">#REF!</definedName>
    <definedName name="地区名称" localSheetId="9">#REF!</definedName>
    <definedName name="工作经费" localSheetId="9">#REF!</definedName>
    <definedName name="工作经费1" localSheetId="9">#REF!</definedName>
    <definedName name="工作经费2" localSheetId="9">#REF!</definedName>
    <definedName name="全口径工作" localSheetId="9" hidden="1">#REF!</definedName>
    <definedName name="_6_其他" localSheetId="16">#REF!</definedName>
    <definedName name="Database" localSheetId="16" hidden="1">#REF!</definedName>
    <definedName name="地区名称" localSheetId="16">#REF!</definedName>
    <definedName name="工作经费" localSheetId="16">#REF!</definedName>
    <definedName name="工作经费1" localSheetId="16">#REF!</definedName>
    <definedName name="工作经费2" localSheetId="16">#REF!</definedName>
    <definedName name="全口径工作" localSheetId="16" hidden="1">#REF!</definedName>
    <definedName name="_xlnm.Print_Titles" localSheetId="1">'一般公共预算收入总表 '!$1:$4</definedName>
    <definedName name="地区名称" localSheetId="1">#REF!</definedName>
    <definedName name="_1302_唐山市">[2]内置数据!$AL$2:$AL$15</definedName>
    <definedName name="_1306_保定市">[2]内置数据!$AP$2:$AP$22</definedName>
    <definedName name="_6_其他" localSheetId="5">#REF!</definedName>
    <definedName name="Database" localSheetId="5" hidden="1">#REF!</definedName>
    <definedName name="地区名称" localSheetId="5">#REF!</definedName>
    <definedName name="_xlnm.Print_Titles" localSheetId="5">'一般公共预算基本支出预算表 '!$1:$4</definedName>
    <definedName name="工作经费" localSheetId="5">#REF!</definedName>
    <definedName name="工作经费1" localSheetId="5">#REF!</definedName>
    <definedName name="工作经费2" localSheetId="5">#REF!</definedName>
    <definedName name="全口径工作" localSheetId="5" hidden="1">#REF!</definedName>
    <definedName name="_1302_唐山市" localSheetId="5">[3]内置数据!$AL$2:$AL$15</definedName>
    <definedName name="_1306_保定市" localSheetId="5">[3]内置数据!$AP$2:$AP$22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<sst xmlns="http://schemas.openxmlformats.org/spreadsheetml/2006/main" count="1114" uniqueCount="801">
  <si>
    <t>目    录</t>
  </si>
  <si>
    <t>表一：</t>
  </si>
  <si>
    <t>2025年一般公共预算收入总表</t>
  </si>
  <si>
    <t>表二：</t>
  </si>
  <si>
    <t>2025年一般公共预算地方收入明细表</t>
  </si>
  <si>
    <t>表三：</t>
  </si>
  <si>
    <t>2025年一般公共预算支出总表</t>
  </si>
  <si>
    <t>表四：</t>
  </si>
  <si>
    <t>2025年本级一般公共预算支出明细表</t>
  </si>
  <si>
    <t>表五：</t>
  </si>
  <si>
    <t>2025年一般公共预算本级基本支出预算表</t>
  </si>
  <si>
    <t>表六：</t>
  </si>
  <si>
    <t>2025年一般公共预算税收返还和转移支付表</t>
  </si>
  <si>
    <t>表七：</t>
  </si>
  <si>
    <t>2025年本级一般公共预算对下级转移支付分项目支出表</t>
  </si>
  <si>
    <t>表八：</t>
  </si>
  <si>
    <t>2025年本级一般公共预算对下级的转移支付分地区支出表</t>
  </si>
  <si>
    <t>表九：</t>
  </si>
  <si>
    <t>2023年本级政府一般债务余额情况表</t>
  </si>
  <si>
    <t>表十：</t>
  </si>
  <si>
    <t>2025年地方政府债券还本付息情况表</t>
  </si>
  <si>
    <t>表十一：</t>
  </si>
  <si>
    <t>2025年政府性基金收入预算表</t>
  </si>
  <si>
    <t>表十二：</t>
  </si>
  <si>
    <t>2025年政府性基金支出预算表</t>
  </si>
  <si>
    <t>表十三：</t>
  </si>
  <si>
    <t>2025年本级政府性基金支出预算表</t>
  </si>
  <si>
    <t>表十四：</t>
  </si>
  <si>
    <t>2025年本级政府性基金预算对下级的转移支付预算分项目表</t>
  </si>
  <si>
    <t>表十五：</t>
  </si>
  <si>
    <t>2025年本级政府性基金预算对下级的转移支付预算分地区表</t>
  </si>
  <si>
    <t>表十六：</t>
  </si>
  <si>
    <t>2023年本级政府专项债务余额情况表</t>
  </si>
  <si>
    <t>表十七：</t>
  </si>
  <si>
    <t>2025年国有资本经营预算收入表</t>
  </si>
  <si>
    <t>表十八：</t>
  </si>
  <si>
    <t>2025年国有资本经营预算支出表</t>
  </si>
  <si>
    <t>表十九：</t>
  </si>
  <si>
    <t>2025年本级国有资本经营预算支出表</t>
  </si>
  <si>
    <t>表二十：</t>
  </si>
  <si>
    <t>2025年对下安排转移支付的应当公开国有资本经营预算转移支付表</t>
  </si>
  <si>
    <t>表二十一：</t>
  </si>
  <si>
    <t>2025年社会保险基金收入预算表</t>
  </si>
  <si>
    <t>表二十二：</t>
  </si>
  <si>
    <t>2025年社会保险基金支出预算表</t>
  </si>
  <si>
    <t>表1: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</si>
  <si>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</si>
  <si>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</si>
  <si>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2025年预算数</t>
  </si>
  <si>
    <t>一、一般公共预算地方收入</t>
  </si>
  <si>
    <t>二、上级补助收入</t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</si>
  <si>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0"/>
      </rPr>
      <t>返还性收入</t>
    </r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</si>
  <si>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0"/>
      </rPr>
      <t>一般性转移支付收入</t>
    </r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</si>
  <si>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0"/>
      </rPr>
      <t>专项转移支付收入</t>
    </r>
  </si>
  <si>
    <t>三、动用预算稳定调节基金</t>
  </si>
  <si>
    <t>四、调入资金</t>
  </si>
  <si>
    <r>
      <rPr>
        <sz val="12"/>
        <rFont val="Times New Roman"/>
        <charset val="0"/>
      </rPr>
      <t xml:space="preserve">        </t>
    </r>
    <r>
      <rPr>
        <sz val="12"/>
        <rFont val="宋体"/>
        <charset val="0"/>
      </rPr>
      <t>从政府性基金预算调入</t>
    </r>
  </si>
  <si>
    <r>
      <rPr>
        <sz val="12"/>
        <rFont val="宋体"/>
        <charset val="0"/>
      </rPr>
      <t>合</t>
    </r>
    <r>
      <rPr>
        <sz val="12"/>
        <rFont val="Times New Roman"/>
        <charset val="0"/>
      </rPr>
      <t xml:space="preserve">         </t>
    </r>
    <r>
      <rPr>
        <sz val="12"/>
        <rFont val="宋体"/>
        <charset val="0"/>
      </rPr>
      <t>计</t>
    </r>
  </si>
  <si>
    <t>备注：本级和全辖数据一致。</t>
  </si>
  <si>
    <t>表2:</t>
  </si>
  <si>
    <t>2024年预算数</t>
  </si>
  <si>
    <t>一、税收收入</t>
  </si>
  <si>
    <t>1、增值税</t>
  </si>
  <si>
    <r>
      <rPr>
        <sz val="12"/>
        <rFont val="Times New Roman"/>
        <charset val="0"/>
      </rPr>
      <t>2</t>
    </r>
    <r>
      <rPr>
        <sz val="12"/>
        <rFont val="宋体"/>
        <charset val="0"/>
      </rPr>
      <t>、企业所得税</t>
    </r>
  </si>
  <si>
    <r>
      <rPr>
        <sz val="12"/>
        <rFont val="Times New Roman"/>
        <charset val="0"/>
      </rPr>
      <t>3</t>
    </r>
    <r>
      <rPr>
        <sz val="12"/>
        <rFont val="宋体"/>
        <charset val="0"/>
      </rPr>
      <t>、个人所得税</t>
    </r>
  </si>
  <si>
    <r>
      <rPr>
        <sz val="12"/>
        <rFont val="Times New Roman"/>
        <charset val="0"/>
      </rPr>
      <t>4</t>
    </r>
    <r>
      <rPr>
        <sz val="12"/>
        <rFont val="宋体"/>
        <charset val="0"/>
      </rPr>
      <t>、资源税</t>
    </r>
  </si>
  <si>
    <r>
      <rPr>
        <sz val="12"/>
        <rFont val="Times New Roman"/>
        <charset val="0"/>
      </rPr>
      <t>5</t>
    </r>
    <r>
      <rPr>
        <sz val="12"/>
        <rFont val="宋体"/>
        <charset val="0"/>
      </rPr>
      <t>、城市维护建设税</t>
    </r>
  </si>
  <si>
    <r>
      <rPr>
        <sz val="12"/>
        <rFont val="Times New Roman"/>
        <charset val="0"/>
      </rPr>
      <t>6</t>
    </r>
    <r>
      <rPr>
        <sz val="12"/>
        <rFont val="宋体"/>
        <charset val="0"/>
      </rPr>
      <t>、房产税</t>
    </r>
  </si>
  <si>
    <r>
      <rPr>
        <sz val="12"/>
        <rFont val="Times New Roman"/>
        <charset val="0"/>
      </rPr>
      <t>7</t>
    </r>
    <r>
      <rPr>
        <sz val="12"/>
        <rFont val="宋体"/>
        <charset val="0"/>
      </rPr>
      <t>、印花税</t>
    </r>
  </si>
  <si>
    <r>
      <rPr>
        <sz val="12"/>
        <rFont val="Times New Roman"/>
        <charset val="0"/>
      </rPr>
      <t>8</t>
    </r>
    <r>
      <rPr>
        <sz val="12"/>
        <rFont val="宋体"/>
        <charset val="0"/>
      </rPr>
      <t>、城镇土地使用税</t>
    </r>
  </si>
  <si>
    <r>
      <rPr>
        <sz val="12"/>
        <rFont val="Times New Roman"/>
        <charset val="0"/>
      </rPr>
      <t>9</t>
    </r>
    <r>
      <rPr>
        <sz val="12"/>
        <rFont val="宋体"/>
        <charset val="0"/>
      </rPr>
      <t>、土地增值税</t>
    </r>
  </si>
  <si>
    <r>
      <rPr>
        <sz val="12"/>
        <rFont val="Times New Roman"/>
        <charset val="0"/>
      </rPr>
      <t>10</t>
    </r>
    <r>
      <rPr>
        <sz val="12"/>
        <rFont val="宋体"/>
        <charset val="0"/>
      </rPr>
      <t>、车船税</t>
    </r>
  </si>
  <si>
    <r>
      <rPr>
        <sz val="12"/>
        <rFont val="Times New Roman"/>
        <charset val="0"/>
      </rPr>
      <t>11</t>
    </r>
    <r>
      <rPr>
        <sz val="12"/>
        <rFont val="宋体"/>
        <charset val="0"/>
      </rPr>
      <t>、耕地占用税</t>
    </r>
  </si>
  <si>
    <r>
      <rPr>
        <sz val="12"/>
        <rFont val="Times New Roman"/>
        <charset val="0"/>
      </rPr>
      <t>12</t>
    </r>
    <r>
      <rPr>
        <sz val="12"/>
        <rFont val="宋体"/>
        <charset val="0"/>
      </rPr>
      <t>、契税</t>
    </r>
  </si>
  <si>
    <r>
      <rPr>
        <sz val="12"/>
        <rFont val="Times New Roman"/>
        <charset val="0"/>
      </rPr>
      <t>13</t>
    </r>
    <r>
      <rPr>
        <sz val="12"/>
        <rFont val="宋体"/>
        <charset val="0"/>
      </rPr>
      <t>、环保税</t>
    </r>
  </si>
  <si>
    <t>二、非税收入</t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</si>
  <si>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、专项收入</t>
    </r>
  </si>
  <si>
    <r>
      <rPr>
        <sz val="12"/>
        <rFont val="Times New Roman"/>
        <charset val="0"/>
      </rPr>
      <t>2</t>
    </r>
    <r>
      <rPr>
        <sz val="12"/>
        <rFont val="宋体"/>
        <charset val="134"/>
      </rPr>
      <t>、行政事业性收费收入</t>
    </r>
  </si>
  <si>
    <r>
      <rPr>
        <sz val="12"/>
        <rFont val="Times New Roman"/>
        <charset val="0"/>
      </rPr>
      <t>3</t>
    </r>
    <r>
      <rPr>
        <sz val="12"/>
        <rFont val="宋体"/>
        <charset val="0"/>
      </rPr>
      <t>、罚没收入</t>
    </r>
  </si>
  <si>
    <r>
      <rPr>
        <sz val="12"/>
        <rFont val="Times New Roman"/>
        <charset val="0"/>
      </rPr>
      <t>4</t>
    </r>
    <r>
      <rPr>
        <sz val="12"/>
        <rFont val="宋体"/>
        <charset val="0"/>
      </rPr>
      <t>、国有资本经营收入</t>
    </r>
  </si>
  <si>
    <r>
      <rPr>
        <sz val="12"/>
        <rFont val="Times New Roman"/>
        <charset val="0"/>
      </rPr>
      <t>5</t>
    </r>
    <r>
      <rPr>
        <sz val="12"/>
        <rFont val="宋体"/>
        <charset val="0"/>
      </rPr>
      <t>、国有资源（资产）有偿使用收入</t>
    </r>
  </si>
  <si>
    <r>
      <rPr>
        <sz val="12"/>
        <rFont val="Times New Roman"/>
        <charset val="0"/>
      </rPr>
      <t>6</t>
    </r>
    <r>
      <rPr>
        <sz val="12"/>
        <rFont val="宋体"/>
        <charset val="0"/>
      </rPr>
      <t>、捐赠收入</t>
    </r>
  </si>
  <si>
    <r>
      <rPr>
        <sz val="12"/>
        <rFont val="Times New Roman"/>
        <charset val="0"/>
      </rPr>
      <t>7</t>
    </r>
    <r>
      <rPr>
        <sz val="12"/>
        <rFont val="宋体"/>
        <charset val="0"/>
      </rPr>
      <t>、政府性住房基金收入</t>
    </r>
  </si>
  <si>
    <r>
      <rPr>
        <sz val="12"/>
        <rFont val="Times New Roman"/>
        <charset val="0"/>
      </rPr>
      <t>8</t>
    </r>
    <r>
      <rPr>
        <sz val="12"/>
        <rFont val="宋体"/>
        <charset val="0"/>
      </rPr>
      <t>、其他收入</t>
    </r>
  </si>
  <si>
    <t>地方财政收入小计</t>
  </si>
  <si>
    <t>表3：</t>
  </si>
  <si>
    <t xml:space="preserve"> </t>
  </si>
  <si>
    <t>项    目</t>
  </si>
  <si>
    <t>一、本级一般公共预算支出</t>
  </si>
  <si>
    <t>二、上解上级支出</t>
  </si>
  <si>
    <t xml:space="preserve">    体制上解</t>
  </si>
  <si>
    <t xml:space="preserve">    专项上解</t>
  </si>
  <si>
    <t>三、调出资金</t>
  </si>
  <si>
    <t>四、补充预算稳定调节基金</t>
  </si>
  <si>
    <t>五、结转下年</t>
  </si>
  <si>
    <t>支出总计</t>
  </si>
  <si>
    <t>表4：</t>
  </si>
  <si>
    <t>金额单位：万元</t>
  </si>
  <si>
    <t>科目编码</t>
  </si>
  <si>
    <t>科目名称</t>
  </si>
  <si>
    <t>2024年预算</t>
  </si>
  <si>
    <t>2025年预算</t>
  </si>
  <si>
    <t>合计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</si>
  <si>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</si>
  <si>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</si>
  <si>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</si>
  <si>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</si>
  <si>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</si>
  <si>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</si>
  <si>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代表工作</t>
  </si>
  <si>
    <t xml:space="preserve">  政协事务</t>
  </si>
  <si>
    <t xml:space="preserve">  政府办公厅（室）及相关机构事务</t>
  </si>
  <si>
    <t xml:space="preserve">    事业运行</t>
  </si>
  <si>
    <t xml:space="preserve">    其他政府办公厅（室）及相关机构事务支出</t>
  </si>
  <si>
    <t xml:space="preserve">  发展与改革事务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</si>
  <si>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</si>
  <si>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</si>
  <si>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</si>
  <si>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</si>
  <si>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</si>
  <si>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</si>
  <si>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</si>
  <si>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税收事务</t>
  </si>
  <si>
    <t xml:space="preserve">  审计事务</t>
  </si>
  <si>
    <t xml:space="preserve">    审计业务</t>
  </si>
  <si>
    <t xml:space="preserve">  纪检监察事务</t>
  </si>
  <si>
    <t xml:space="preserve">    巡视工作</t>
  </si>
  <si>
    <t xml:space="preserve">  民族事务</t>
  </si>
  <si>
    <t xml:space="preserve">    民族工作专项</t>
  </si>
  <si>
    <t xml:space="preserve">  档案事务</t>
  </si>
  <si>
    <t xml:space="preserve">  民主党派及工商联事务</t>
  </si>
  <si>
    <t xml:space="preserve">  群众团体事务</t>
  </si>
  <si>
    <t xml:space="preserve">  党委办公厅（室）及相关机构事务</t>
  </si>
  <si>
    <t xml:space="preserve">    专项业务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</si>
  <si>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</si>
  <si>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</si>
  <si>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</si>
  <si>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</si>
  <si>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</si>
  <si>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</si>
  <si>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网信事务</t>
  </si>
  <si>
    <t xml:space="preserve">  市场监督管理事务</t>
  </si>
  <si>
    <t xml:space="preserve">    经营主体管理</t>
  </si>
  <si>
    <t xml:space="preserve">    药品事务</t>
  </si>
  <si>
    <t xml:space="preserve">    食品安全监管</t>
  </si>
  <si>
    <t xml:space="preserve">  社会工作事务</t>
  </si>
  <si>
    <t xml:space="preserve">  信访事务</t>
  </si>
  <si>
    <t xml:space="preserve">    信访业务</t>
  </si>
  <si>
    <t>国防支出</t>
  </si>
  <si>
    <t>公共安全支出</t>
  </si>
  <si>
    <t xml:space="preserve">  公安</t>
  </si>
  <si>
    <t xml:space="preserve">  检察</t>
  </si>
  <si>
    <t xml:space="preserve">  法院</t>
  </si>
  <si>
    <t xml:space="preserve">  司法</t>
  </si>
  <si>
    <t xml:space="preserve">  强制隔离戒毒</t>
  </si>
  <si>
    <t xml:space="preserve">  其他公共安全支出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</si>
  <si>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</si>
  <si>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</si>
  <si>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</si>
  <si>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</si>
  <si>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</si>
  <si>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</si>
  <si>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</si>
  <si>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</si>
  <si>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职业教育</t>
  </si>
  <si>
    <t xml:space="preserve">    中等职业教育</t>
  </si>
  <si>
    <t xml:space="preserve">  进修及培训</t>
  </si>
  <si>
    <t xml:space="preserve">    干部教育</t>
  </si>
  <si>
    <t xml:space="preserve">  其他教育支出</t>
  </si>
  <si>
    <t xml:space="preserve">    其他教育支出</t>
  </si>
  <si>
    <t>科学技术支出</t>
  </si>
  <si>
    <t xml:space="preserve">  科学技术管理事务</t>
  </si>
  <si>
    <t xml:space="preserve">    其他科学技术管理事务支出</t>
  </si>
  <si>
    <t xml:space="preserve">  其他科学技术支出</t>
  </si>
  <si>
    <t xml:space="preserve">    其他科学技术支出</t>
  </si>
  <si>
    <t>文化旅游体育与传媒支出</t>
  </si>
  <si>
    <t xml:space="preserve">  文化和旅游</t>
  </si>
  <si>
    <t xml:space="preserve">    图书馆</t>
  </si>
  <si>
    <t xml:space="preserve">    群众文化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</si>
  <si>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</si>
  <si>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</si>
  <si>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</si>
  <si>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</si>
  <si>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新闻出版电影</t>
  </si>
  <si>
    <t xml:space="preserve">    电影</t>
  </si>
  <si>
    <t xml:space="preserve">    其他新闻出版电影支出</t>
  </si>
  <si>
    <t xml:space="preserve">  广播电视</t>
  </si>
  <si>
    <t xml:space="preserve">    广播电视事务</t>
  </si>
  <si>
    <t xml:space="preserve">    其他广播电视支出</t>
  </si>
  <si>
    <t xml:space="preserve">  其他文化旅游体育与传媒支出</t>
  </si>
  <si>
    <t xml:space="preserve">    其他文化旅游体育与传媒支出</t>
  </si>
  <si>
    <t>社会保障和就业支出</t>
  </si>
  <si>
    <t xml:space="preserve">  人力资源和社会保障管理事务</t>
  </si>
  <si>
    <t xml:space="preserve">    就业管理事务</t>
  </si>
  <si>
    <t xml:space="preserve">    社会保险业务管理事务</t>
  </si>
  <si>
    <t xml:space="preserve">    社会保险经办机构</t>
  </si>
  <si>
    <t xml:space="preserve">  民政管理事务</t>
  </si>
  <si>
    <t xml:space="preserve">    其他民政管理事务支出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</si>
  <si>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</si>
  <si>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</si>
  <si>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</si>
  <si>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</si>
  <si>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</si>
  <si>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就业补助</t>
  </si>
  <si>
    <t xml:space="preserve">    其他就业补助支出</t>
  </si>
  <si>
    <t xml:space="preserve">  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</si>
  <si>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</si>
  <si>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</si>
  <si>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</si>
  <si>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</si>
  <si>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</si>
  <si>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退役士兵管理教育</t>
  </si>
  <si>
    <t xml:space="preserve">    军队转业干部安置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</si>
  <si>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</si>
  <si>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</si>
  <si>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</si>
  <si>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</si>
  <si>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残疾人康复</t>
  </si>
  <si>
    <t xml:space="preserve">    残疾人就业</t>
  </si>
  <si>
    <t xml:space="preserve">    残疾人生活和护理补贴</t>
  </si>
  <si>
    <t xml:space="preserve">    其他残疾人事业支出</t>
  </si>
  <si>
    <t xml:space="preserve">  红十字事业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</si>
  <si>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</si>
  <si>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</si>
  <si>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</si>
  <si>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</si>
  <si>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</si>
  <si>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</si>
  <si>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</si>
  <si>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</si>
  <si>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</si>
  <si>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</si>
  <si>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</si>
  <si>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</si>
  <si>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</si>
  <si>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</si>
  <si>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财政代缴社会保险费支出</t>
  </si>
  <si>
    <t xml:space="preserve">    财政代缴城乡居民基本养老保险费支出</t>
  </si>
  <si>
    <t>卫生健康支出</t>
  </si>
  <si>
    <t xml:space="preserve">  卫生健康管理事务</t>
  </si>
  <si>
    <t xml:space="preserve">    其他卫生健康管理事务支出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</si>
  <si>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</si>
  <si>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</si>
  <si>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</si>
  <si>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</si>
  <si>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</si>
  <si>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</si>
  <si>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</si>
  <si>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</si>
  <si>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</si>
  <si>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重大公共卫生服务</t>
  </si>
  <si>
    <t xml:space="preserve">    突发公共卫生事件应急处置</t>
  </si>
  <si>
    <t xml:space="preserve">    其他公共卫生支出</t>
  </si>
  <si>
    <t xml:space="preserve">  计划生育事务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</si>
  <si>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</si>
  <si>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</si>
  <si>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</si>
  <si>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</si>
  <si>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</si>
  <si>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</si>
  <si>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</si>
  <si>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</si>
  <si>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</si>
  <si>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</si>
  <si>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</si>
  <si>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</si>
  <si>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</si>
  <si>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</si>
  <si>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>节能环保支出</t>
  </si>
  <si>
    <t xml:space="preserve">  环境保护管理事务</t>
  </si>
  <si>
    <t xml:space="preserve">  环境监测与监察</t>
  </si>
  <si>
    <t xml:space="preserve">    其他环境监测与监察支出</t>
  </si>
  <si>
    <t xml:space="preserve">  污染防治</t>
  </si>
  <si>
    <t xml:space="preserve">    水体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</si>
  <si>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</si>
  <si>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</si>
  <si>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</si>
  <si>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</si>
  <si>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其他自然生态保护支出</t>
  </si>
  <si>
    <t xml:space="preserve">  污染减排</t>
  </si>
  <si>
    <t xml:space="preserve">    其他污染减排支出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</si>
  <si>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</si>
  <si>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</si>
  <si>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</si>
  <si>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</si>
  <si>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</si>
  <si>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</si>
  <si>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</si>
  <si>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</si>
  <si>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</si>
  <si>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</si>
  <si>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</si>
  <si>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</si>
  <si>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</si>
  <si>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</si>
  <si>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</si>
  <si>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</si>
  <si>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</si>
  <si>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</si>
  <si>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稳定农民收入补贴</t>
  </si>
  <si>
    <t xml:space="preserve">    农业结构调整补贴</t>
  </si>
  <si>
    <t xml:space="preserve">    农业生产发展</t>
  </si>
  <si>
    <t xml:space="preserve">    农业生态资源保护</t>
  </si>
  <si>
    <t xml:space="preserve">    耕地建设与利用</t>
  </si>
  <si>
    <t xml:space="preserve">    其他农业农村支出</t>
  </si>
  <si>
    <t xml:space="preserve">  林业和草原</t>
  </si>
  <si>
    <t xml:space="preserve">    森林资源培育</t>
  </si>
  <si>
    <t xml:space="preserve">    森林资源管理</t>
  </si>
  <si>
    <t xml:space="preserve">    森林生态效益补偿</t>
  </si>
  <si>
    <t xml:space="preserve">    动植物保护</t>
  </si>
  <si>
    <t xml:space="preserve">    执法与监督</t>
  </si>
  <si>
    <t xml:space="preserve">  水利</t>
  </si>
  <si>
    <t xml:space="preserve">    水利工程建设</t>
  </si>
  <si>
    <t xml:space="preserve">    水利工程运行与维护</t>
  </si>
  <si>
    <t xml:space="preserve">    水土保持</t>
  </si>
  <si>
    <t xml:space="preserve">    水资源节约管理与保护</t>
  </si>
  <si>
    <t xml:space="preserve">    防汛</t>
  </si>
  <si>
    <t xml:space="preserve">    农村供水</t>
  </si>
  <si>
    <t xml:space="preserve">  巩固脱贫攻坚成果衔接乡村振兴</t>
  </si>
  <si>
    <t xml:space="preserve">    生产发展</t>
  </si>
  <si>
    <t xml:space="preserve">    贷款奖补和贴息</t>
  </si>
  <si>
    <t xml:space="preserve">    其他巩固脱贫攻坚成果衔接乡村振兴支出</t>
  </si>
  <si>
    <t xml:space="preserve">  农村综合改革</t>
  </si>
  <si>
    <t xml:space="preserve">    对村民委员会和村党支部的补助</t>
  </si>
  <si>
    <t xml:space="preserve">  普惠金融发展支出</t>
  </si>
  <si>
    <t xml:space="preserve">    农业保险保费补贴</t>
  </si>
  <si>
    <t xml:space="preserve">    其他普惠金融发展支出</t>
  </si>
  <si>
    <t xml:space="preserve">  目标价格补贴</t>
  </si>
  <si>
    <t xml:space="preserve">    其他目标价格补贴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</si>
  <si>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</si>
  <si>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</si>
  <si>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</si>
  <si>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</si>
  <si>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</si>
  <si>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</si>
  <si>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</si>
  <si>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</si>
  <si>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</si>
  <si>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>商业服务业等支出</t>
  </si>
  <si>
    <t xml:space="preserve">  商业流通事务</t>
  </si>
  <si>
    <t>金融支出</t>
  </si>
  <si>
    <t xml:space="preserve">  金融部门行政支出</t>
  </si>
  <si>
    <t xml:space="preserve">  金融发展支出</t>
  </si>
  <si>
    <t xml:space="preserve">    利息费用补贴支出</t>
  </si>
  <si>
    <t>自然资源海洋气象等支出</t>
  </si>
  <si>
    <t xml:space="preserve">  自然资源事务</t>
  </si>
  <si>
    <t xml:space="preserve">    自然资源利用与保护</t>
  </si>
  <si>
    <t xml:space="preserve">    自然资源调查与确权登记</t>
  </si>
  <si>
    <t xml:space="preserve">  气象事务</t>
  </si>
  <si>
    <t xml:space="preserve">    其他气象事务支出</t>
  </si>
  <si>
    <t>住房保障支出</t>
  </si>
  <si>
    <t xml:space="preserve">  保障性安居工程支出</t>
  </si>
  <si>
    <t xml:space="preserve">    农村危房改造</t>
  </si>
  <si>
    <t xml:space="preserve">  住房改革支出</t>
  </si>
  <si>
    <t xml:space="preserve">    住房公积金</t>
  </si>
  <si>
    <t xml:space="preserve">    购房补贴</t>
  </si>
  <si>
    <t>粮油物资储备支出</t>
  </si>
  <si>
    <t xml:space="preserve">  粮油物资事务</t>
  </si>
  <si>
    <t xml:space="preserve">    专项业务活动</t>
  </si>
  <si>
    <t xml:space="preserve">    其他粮油物资事务支出</t>
  </si>
  <si>
    <t>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</si>
  <si>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</si>
  <si>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</si>
  <si>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</si>
  <si>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</si>
  <si>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</si>
  <si>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</si>
  <si>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</si>
  <si>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</si>
  <si>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自然灾害防治</t>
  </si>
  <si>
    <t xml:space="preserve">    地质灾害防治</t>
  </si>
  <si>
    <t>预备费</t>
  </si>
  <si>
    <t xml:space="preserve">  预备费</t>
  </si>
  <si>
    <t xml:space="preserve">    预备费</t>
  </si>
  <si>
    <t>债务付息支出</t>
  </si>
  <si>
    <t xml:space="preserve">  地方政府一般债务付息支出</t>
  </si>
  <si>
    <t xml:space="preserve">    地方政府一般债券付息支出</t>
  </si>
  <si>
    <t>表5：</t>
  </si>
  <si>
    <t>政府经济科目</t>
  </si>
  <si>
    <t>项      目</t>
  </si>
  <si>
    <t>2025预算数</t>
  </si>
  <si>
    <t>类</t>
  </si>
  <si>
    <t>款</t>
  </si>
  <si>
    <t>县级基本支出合计</t>
  </si>
  <si>
    <t>501</t>
  </si>
  <si>
    <t>机关工资福利支出</t>
  </si>
  <si>
    <t>01</t>
  </si>
  <si>
    <t xml:space="preserve">   50101</t>
  </si>
  <si>
    <t xml:space="preserve">   工资奖金津补贴</t>
  </si>
  <si>
    <t>02</t>
  </si>
  <si>
    <t xml:space="preserve">   50102</t>
  </si>
  <si>
    <t xml:space="preserve">   社会保障缴费</t>
  </si>
  <si>
    <t>03</t>
  </si>
  <si>
    <t xml:space="preserve">   50103</t>
  </si>
  <si>
    <t xml:space="preserve">   住房公积金</t>
  </si>
  <si>
    <t>99</t>
  </si>
  <si>
    <t xml:space="preserve">   50199</t>
  </si>
  <si>
    <t xml:space="preserve">   其他工资福利支出</t>
  </si>
  <si>
    <t>502</t>
  </si>
  <si>
    <t>机关商品和服务支出</t>
  </si>
  <si>
    <t xml:space="preserve">   50201</t>
  </si>
  <si>
    <t xml:space="preserve">   办公经费</t>
  </si>
  <si>
    <t xml:space="preserve">   50202</t>
  </si>
  <si>
    <t xml:space="preserve">   会议费</t>
  </si>
  <si>
    <t xml:space="preserve">   50203</t>
  </si>
  <si>
    <t xml:space="preserve">   培训费</t>
  </si>
  <si>
    <t>05</t>
  </si>
  <si>
    <t xml:space="preserve">   50205</t>
  </si>
  <si>
    <t xml:space="preserve">   委托业务费</t>
  </si>
  <si>
    <t>06</t>
  </si>
  <si>
    <t xml:space="preserve">   50206</t>
  </si>
  <si>
    <t xml:space="preserve">   公务接待费</t>
  </si>
  <si>
    <t>08</t>
  </si>
  <si>
    <t xml:space="preserve">   50208</t>
  </si>
  <si>
    <t xml:space="preserve">   公务用车运行维护费</t>
  </si>
  <si>
    <t>09</t>
  </si>
  <si>
    <t xml:space="preserve">   50209</t>
  </si>
  <si>
    <t xml:space="preserve">   维修（护）费</t>
  </si>
  <si>
    <t xml:space="preserve">   50299</t>
  </si>
  <si>
    <t xml:space="preserve">   其他商品和服务支出</t>
  </si>
  <si>
    <t>503</t>
  </si>
  <si>
    <t>机关资本性支出</t>
  </si>
  <si>
    <t xml:space="preserve">   50306</t>
  </si>
  <si>
    <t xml:space="preserve">   设备购置</t>
  </si>
  <si>
    <t>505</t>
  </si>
  <si>
    <t>对事业单位经常性补助</t>
  </si>
  <si>
    <t xml:space="preserve">   50501</t>
  </si>
  <si>
    <t xml:space="preserve">   工资福利支出</t>
  </si>
  <si>
    <t xml:space="preserve">   50502</t>
  </si>
  <si>
    <t xml:space="preserve">   商品和服务支出</t>
  </si>
  <si>
    <t>506</t>
  </si>
  <si>
    <t>对事业单位资本性补助</t>
  </si>
  <si>
    <t xml:space="preserve">   50601</t>
  </si>
  <si>
    <t xml:space="preserve">   资本性支出</t>
  </si>
  <si>
    <t>509</t>
  </si>
  <si>
    <t>对个人和家庭的补助</t>
  </si>
  <si>
    <t xml:space="preserve">   50901</t>
  </si>
  <si>
    <t xml:space="preserve">   社会福利和救助</t>
  </si>
  <si>
    <t xml:space="preserve">   50905</t>
  </si>
  <si>
    <t xml:space="preserve">   离退休费</t>
  </si>
  <si>
    <t xml:space="preserve">   50999</t>
  </si>
  <si>
    <t xml:space="preserve">   其他对个人和家庭的补助</t>
  </si>
  <si>
    <t>表6：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</si>
  <si>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</si>
  <si>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支</t>
    </r>
    <r>
      <rPr>
        <b/>
        <sz val="14"/>
        <rFont val="宋体"/>
        <charset val="134"/>
      </rPr>
      <t>出</t>
    </r>
  </si>
  <si>
    <t>项目</t>
  </si>
  <si>
    <t>预算数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</si>
  <si>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</si>
  <si>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</si>
  <si>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</si>
  <si>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</si>
  <si>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</si>
  <si>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</si>
  <si>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</si>
  <si>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</si>
  <si>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</si>
  <si>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</si>
  <si>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</si>
  <si>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</si>
  <si>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>补助下级支出</t>
  </si>
  <si>
    <t xml:space="preserve">      消费税税收返还收入</t>
  </si>
  <si>
    <t xml:space="preserve">  返还性支出</t>
  </si>
  <si>
    <t xml:space="preserve">      增值税五五分享税收返还收入</t>
  </si>
  <si>
    <t xml:space="preserve">    增值税和消费税税收返还支出 </t>
  </si>
  <si>
    <t xml:space="preserve">      其他税收返还收入</t>
  </si>
  <si>
    <t xml:space="preserve">    所得税基数返还支出</t>
  </si>
  <si>
    <t xml:space="preserve">    一般性转移支付收入</t>
  </si>
  <si>
    <t xml:space="preserve">    成品油价格和税费改革税收返还支出</t>
  </si>
  <si>
    <t xml:space="preserve">      体制补助收入</t>
  </si>
  <si>
    <t xml:space="preserve">    其他税收返还支出</t>
  </si>
  <si>
    <t xml:space="preserve">      均衡性转移支付收入</t>
  </si>
  <si>
    <t xml:space="preserve">  一般性转移支付</t>
  </si>
  <si>
    <t xml:space="preserve">      县级基本财力保障机制奖补资金收入</t>
  </si>
  <si>
    <t xml:space="preserve">    体制补助支出</t>
  </si>
  <si>
    <t xml:space="preserve">      结算补助收入</t>
  </si>
  <si>
    <t xml:space="preserve">    均衡性转移支付支出</t>
  </si>
  <si>
    <t xml:space="preserve">      补充县级财力收入</t>
  </si>
  <si>
    <t xml:space="preserve">      资源枯竭型城市转移支付补助收入</t>
  </si>
  <si>
    <t xml:space="preserve">    老少边穷转移支付支出</t>
  </si>
  <si>
    <t xml:space="preserve">      企业事业单位划转补助收入</t>
  </si>
  <si>
    <t xml:space="preserve">    县级基本财力保障机制奖补资金支出</t>
  </si>
  <si>
    <t xml:space="preserve">      成品油税费改革转移支付补助收入</t>
  </si>
  <si>
    <t xml:space="preserve">    结算补助支出</t>
  </si>
  <si>
    <t xml:space="preserve">      基层公检法司转移支付收入</t>
  </si>
  <si>
    <t xml:space="preserve">    化解债务补助支出</t>
  </si>
  <si>
    <t xml:space="preserve">      城乡义务教育转移支付收入</t>
  </si>
  <si>
    <t xml:space="preserve">    资源枯竭型城市转移支付补助支出</t>
  </si>
  <si>
    <t xml:space="preserve">      基本养老金转移支付收入</t>
  </si>
  <si>
    <t xml:space="preserve">    企业事业单位划转补助支出</t>
  </si>
  <si>
    <t xml:space="preserve">      城乡居民医疗保险转移支付收入</t>
  </si>
  <si>
    <t xml:space="preserve">    成品油价格和税费改革转移支付补助支出</t>
  </si>
  <si>
    <t xml:space="preserve">      农村综合改革转移支付收入</t>
  </si>
  <si>
    <t xml:space="preserve">    基层公检法司转移支付支出</t>
  </si>
  <si>
    <t xml:space="preserve">      产粮（油）大县奖励资金收入</t>
  </si>
  <si>
    <t xml:space="preserve">    义务教育等转移支付支出</t>
  </si>
  <si>
    <t xml:space="preserve">      重点生态功能区转移支付收入</t>
  </si>
  <si>
    <t xml:space="preserve">    基本养老保险和低保等转移支付支出</t>
  </si>
  <si>
    <t xml:space="preserve">      固定数额补助收入</t>
  </si>
  <si>
    <t xml:space="preserve">    新型农村合作医疗等转移支付支出</t>
  </si>
  <si>
    <t xml:space="preserve">      革命老区转移支付收入</t>
  </si>
  <si>
    <t xml:space="preserve">    农村综合改革转移支付支出</t>
  </si>
  <si>
    <t xml:space="preserve">      民族地区转移支付收入</t>
  </si>
  <si>
    <t xml:space="preserve">    产粮（油）大县奖励资金支出</t>
  </si>
  <si>
    <t xml:space="preserve">      边境地区转移支付收入</t>
  </si>
  <si>
    <t xml:space="preserve">    重点生态功能区转移支付支出</t>
  </si>
  <si>
    <t xml:space="preserve">      巩固脱贫攻坚成果衔接乡村振兴转移支付收入</t>
  </si>
  <si>
    <t xml:space="preserve">    固定数额补助支出</t>
  </si>
  <si>
    <t xml:space="preserve">      一般公共服务共同财政事权转移支付收入  </t>
  </si>
  <si>
    <t xml:space="preserve">    其他一般性转移支付支出</t>
  </si>
  <si>
    <t xml:space="preserve">      外交共同财政事权转移支付收入  </t>
  </si>
  <si>
    <t xml:space="preserve">  专项转移支付支出</t>
  </si>
  <si>
    <t xml:space="preserve">      国防共同财政事权转移支付收入  </t>
  </si>
  <si>
    <t xml:space="preserve">    一般公共服务</t>
  </si>
  <si>
    <t xml:space="preserve">      公共安全共同财政事权转移支付收入  </t>
  </si>
  <si>
    <t xml:space="preserve">    外交</t>
  </si>
  <si>
    <t xml:space="preserve">      教育共同财政事权转移支付收入  </t>
  </si>
  <si>
    <t xml:space="preserve">    国防</t>
  </si>
  <si>
    <t xml:space="preserve">      科学技术共同财政事权转移支付收入  </t>
  </si>
  <si>
    <t xml:space="preserve">    公共安全</t>
  </si>
  <si>
    <t xml:space="preserve">      文化旅游体育与传媒共同财政事权转移支付收入  </t>
  </si>
  <si>
    <t xml:space="preserve">    教育</t>
  </si>
  <si>
    <t xml:space="preserve">      社会保障和就业共同财政事权转移支付收入  </t>
  </si>
  <si>
    <t xml:space="preserve">    科学技术</t>
  </si>
  <si>
    <t xml:space="preserve">      医疗卫生共同财政事权转移支付收入   </t>
  </si>
  <si>
    <t xml:space="preserve">    文化体育与传媒</t>
  </si>
  <si>
    <t xml:space="preserve">      节能环保共同财政事权转移支付收入  </t>
  </si>
  <si>
    <t xml:space="preserve">    社会保障和就业</t>
  </si>
  <si>
    <t xml:space="preserve">      城乡社区共同财政事权转移支付收入  </t>
  </si>
  <si>
    <t xml:space="preserve">    医疗卫生</t>
  </si>
  <si>
    <t xml:space="preserve">      农林水共同财政事权转移支付收入  </t>
  </si>
  <si>
    <t xml:space="preserve">    节能环保</t>
  </si>
  <si>
    <t xml:space="preserve">      交通运输共同财政事权转移支付收入  </t>
  </si>
  <si>
    <t xml:space="preserve">    城乡社区</t>
  </si>
  <si>
    <t xml:space="preserve">      资源勘探信息等共同财政事权转移支付收入  </t>
  </si>
  <si>
    <t xml:space="preserve">    农林水</t>
  </si>
  <si>
    <t xml:space="preserve">      商业服务业等共同财政事权转移支付收入  </t>
  </si>
  <si>
    <t xml:space="preserve">    交通运输</t>
  </si>
  <si>
    <t xml:space="preserve">      金融共同财政事权转移支付收入  </t>
  </si>
  <si>
    <t xml:space="preserve">    资源勘探电力信息等</t>
  </si>
  <si>
    <t xml:space="preserve">      自然资源海洋气象等共同财政事权转移支付收入  </t>
  </si>
  <si>
    <t xml:space="preserve">    商业服务业等</t>
  </si>
  <si>
    <t xml:space="preserve">      住房保障共同财政事权转移支付收入  </t>
  </si>
  <si>
    <t xml:space="preserve">    金融</t>
  </si>
  <si>
    <t xml:space="preserve">      粮油物资储备共同财政事权转移支付收入  </t>
  </si>
  <si>
    <t xml:space="preserve">    国土海洋气象等</t>
  </si>
  <si>
    <t xml:space="preserve">      灾害防治及应急管理共同财政事权转移支付收入</t>
  </si>
  <si>
    <t xml:space="preserve">    住房保障</t>
  </si>
  <si>
    <t xml:space="preserve">      其他共同财政事权转移支付收入  </t>
  </si>
  <si>
    <t xml:space="preserve">    粮油物资储备</t>
  </si>
  <si>
    <t xml:space="preserve">      其他一般性转移支付收入</t>
  </si>
  <si>
    <t xml:space="preserve">    其他支出</t>
  </si>
  <si>
    <t xml:space="preserve">    专项转移支付收入</t>
  </si>
  <si>
    <t xml:space="preserve">      一般公共服务</t>
  </si>
  <si>
    <t xml:space="preserve">      外交</t>
  </si>
  <si>
    <t xml:space="preserve">    债务付息支出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</si>
  <si>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</si>
  <si>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</si>
  <si>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</si>
  <si>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</si>
  <si>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</si>
  <si>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</si>
  <si>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</si>
  <si>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</si>
  <si>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</si>
  <si>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</si>
  <si>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</si>
  <si>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</si>
  <si>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</si>
  <si>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</si>
  <si>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</si>
  <si>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</si>
  <si>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</si>
  <si>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灾害防治及应急管理支出</t>
  </si>
  <si>
    <t xml:space="preserve">      其他支出</t>
  </si>
  <si>
    <t xml:space="preserve">  上年结余收入</t>
  </si>
  <si>
    <t xml:space="preserve">  调出资金</t>
  </si>
  <si>
    <t xml:space="preserve">  调入资金</t>
  </si>
  <si>
    <t xml:space="preserve">  地方政府一般债务还本支出</t>
  </si>
  <si>
    <t xml:space="preserve">    从政府性基金预算调入</t>
  </si>
  <si>
    <t xml:space="preserve">  安排预算稳定调节基金</t>
  </si>
  <si>
    <t xml:space="preserve">    从国有资本经营预算调入</t>
  </si>
  <si>
    <t xml:space="preserve">  援助其他地区支出</t>
  </si>
  <si>
    <t xml:space="preserve">    从其他资金调入</t>
  </si>
  <si>
    <t xml:space="preserve">  年终结余</t>
  </si>
  <si>
    <t xml:space="preserve">  地方政府债务收入</t>
  </si>
  <si>
    <t xml:space="preserve">  地方政府一般债务转贷收入</t>
  </si>
  <si>
    <t xml:space="preserve">  动用预算稳定调节基金</t>
  </si>
  <si>
    <t>收入总计</t>
  </si>
  <si>
    <t>备注：本级和全辖数据一致，无对下转移支付。</t>
  </si>
  <si>
    <t>表7：</t>
  </si>
  <si>
    <t>单位:万元</t>
  </si>
  <si>
    <t>项     目</t>
  </si>
  <si>
    <t>一、一般性转移性收入</t>
  </si>
  <si>
    <t xml:space="preserve">      所得税基数返还收入</t>
  </si>
  <si>
    <t xml:space="preserve">      成品油价格和税费改革税收返还收入</t>
  </si>
  <si>
    <t xml:space="preserve">      增值税“五五分享”税收返还收入</t>
  </si>
  <si>
    <t xml:space="preserve">      成品油价格和税费改革转移支付补助收入</t>
  </si>
  <si>
    <t xml:space="preserve">      城乡居民基本医疗保险转移支付收入</t>
  </si>
  <si>
    <t xml:space="preserve">      产粮(油)大县奖励资金收入</t>
  </si>
  <si>
    <t xml:space="preserve">      贫困地区转移支付收入</t>
  </si>
  <si>
    <t xml:space="preserve">      文化旅游体育与传媒共同财政事权转移支付收入</t>
  </si>
  <si>
    <t xml:space="preserve">      卫生健康共同财政事权转移支付收入  </t>
  </si>
  <si>
    <t xml:space="preserve">      自然资源海洋气象等共同财政事权转移支付收入</t>
  </si>
  <si>
    <t>二、专项转移支付收入</t>
  </si>
  <si>
    <t xml:space="preserve">      文化体育与传媒</t>
  </si>
  <si>
    <t xml:space="preserve">      医疗卫生</t>
  </si>
  <si>
    <t xml:space="preserve">      资源勘探电力信息等</t>
  </si>
  <si>
    <t xml:space="preserve">      国土海洋气象等</t>
  </si>
  <si>
    <t xml:space="preserve">      其他收入</t>
  </si>
  <si>
    <t>合       计</t>
  </si>
  <si>
    <t>说明：因乡镇人民政府均未设立国库，视为部门预算单位，县级无对下转移支付</t>
  </si>
  <si>
    <t>表8：</t>
  </si>
  <si>
    <t>地  区</t>
  </si>
  <si>
    <t>年初预算数</t>
  </si>
  <si>
    <t>决算数</t>
  </si>
  <si>
    <t>完成预算%</t>
  </si>
  <si>
    <t>中方镇</t>
  </si>
  <si>
    <t>桐木镇</t>
  </si>
  <si>
    <t>泸阳镇</t>
  </si>
  <si>
    <t xml:space="preserve">   ....</t>
  </si>
  <si>
    <t>表9：</t>
  </si>
  <si>
    <t>2024年本级政府一般债券限额余额情况表</t>
  </si>
  <si>
    <t>项           目</t>
  </si>
  <si>
    <t>执行数</t>
  </si>
  <si>
    <t>一、2024年地方政府一般债券发行额</t>
  </si>
  <si>
    <t xml:space="preserve">      中央转贷地方的国际金融组织和外国政府贷款</t>
  </si>
  <si>
    <t xml:space="preserve">      2024年省转贷地方政府一般债券</t>
  </si>
  <si>
    <t>二、2024年地方政府一般债务还本额</t>
  </si>
  <si>
    <t>三、2024年末地方政府一般债务限额</t>
  </si>
  <si>
    <t>四、2024年末地方政府一般债务余额预计执行数</t>
  </si>
  <si>
    <t>表10：</t>
  </si>
  <si>
    <t>2025年度地方政府债券还本付息预算数</t>
  </si>
  <si>
    <t>序
号</t>
  </si>
  <si>
    <t>功能科目</t>
  </si>
  <si>
    <t>经济
科目</t>
  </si>
  <si>
    <t>项目名称</t>
  </si>
  <si>
    <t>政策依据</t>
  </si>
  <si>
    <t>项目主管部门</t>
  </si>
  <si>
    <t>项目实施单位</t>
  </si>
  <si>
    <t>项目
性质</t>
  </si>
  <si>
    <t>项目类别</t>
  </si>
  <si>
    <t>2025年计划安排数</t>
  </si>
  <si>
    <t>备注</t>
  </si>
  <si>
    <t>小计</t>
  </si>
  <si>
    <t>本级安排</t>
  </si>
  <si>
    <t>上级补助</t>
  </si>
  <si>
    <t>政府一般债券利息</t>
  </si>
  <si>
    <t>县财政局</t>
  </si>
  <si>
    <t>中方县财政局</t>
  </si>
  <si>
    <t>特定目标</t>
  </si>
  <si>
    <t>延续</t>
  </si>
  <si>
    <t>政府专项债券利息</t>
  </si>
  <si>
    <t>表11：</t>
  </si>
  <si>
    <t>收入科目</t>
  </si>
  <si>
    <t>收入项目</t>
  </si>
  <si>
    <t>一、国有土地使用权出让收入</t>
  </si>
  <si>
    <t>二、城市基础设施配套费收入</t>
  </si>
  <si>
    <t>三、污水处理费收入</t>
  </si>
  <si>
    <t>本年收入合计</t>
  </si>
  <si>
    <t>上级补助收入</t>
  </si>
  <si>
    <t>其他地方自行试点项目收益专项债券收入</t>
  </si>
  <si>
    <t>上年结余</t>
  </si>
  <si>
    <t>调入资金</t>
  </si>
  <si>
    <t xml:space="preserve">备注：本级和全辖数据一致。
      </t>
  </si>
  <si>
    <t>育林基金</t>
  </si>
  <si>
    <t>森林植被恢复费</t>
  </si>
  <si>
    <t>地方水利基金</t>
  </si>
  <si>
    <t>残疾人保障金</t>
  </si>
  <si>
    <t>教育附加</t>
  </si>
  <si>
    <t>表12：</t>
  </si>
  <si>
    <t>支出科目</t>
  </si>
  <si>
    <t>支出项目</t>
  </si>
  <si>
    <t>一、城乡社区支出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</si>
  <si>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</si>
  <si>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</si>
  <si>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</si>
  <si>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土地出让业务支出</t>
  </si>
  <si>
    <t xml:space="preserve">      农业生产发展支出</t>
  </si>
  <si>
    <t xml:space="preserve">      其他国有土地使用权出让安排的收入</t>
  </si>
  <si>
    <t xml:space="preserve">    城市基础设施配套费安排的支出</t>
  </si>
  <si>
    <t xml:space="preserve">      其他城市基础设施配套费安排的支出</t>
  </si>
  <si>
    <t xml:space="preserve">    污水处理费安排的支出</t>
  </si>
  <si>
    <t xml:space="preserve">      其他污水处理费安排的支出</t>
  </si>
  <si>
    <t>二、其他支出</t>
  </si>
  <si>
    <t xml:space="preserve">    其他地方自行试点项目收益专项债券收入安排的支出</t>
  </si>
  <si>
    <t>三、地方政府专项债券付息支出</t>
  </si>
  <si>
    <t xml:space="preserve">    国有土地使用权出让收入金债务付息支出</t>
  </si>
  <si>
    <t>本年支出合计</t>
  </si>
  <si>
    <t>上级专项补助收入安排的支出</t>
  </si>
  <si>
    <t>上解上级支出</t>
  </si>
  <si>
    <t>调出资金</t>
  </si>
  <si>
    <t>年终结余</t>
  </si>
  <si>
    <t xml:space="preserve">支出总计 </t>
  </si>
  <si>
    <t>表13：</t>
  </si>
  <si>
    <t>表14</t>
  </si>
  <si>
    <t>项        目</t>
  </si>
  <si>
    <t>一、核电站乏燃料处理处置基金支出</t>
  </si>
  <si>
    <t>二、国家电影事业发展专项资金安排支出</t>
  </si>
  <si>
    <t>三、旅游发展基金支出</t>
  </si>
  <si>
    <t>四、国家电影事业发展专项资金对应专项债务收入安排的支出</t>
  </si>
  <si>
    <t>五、大中型水库移民后期扶持基金支出</t>
  </si>
  <si>
    <t>……</t>
  </si>
  <si>
    <t xml:space="preserve">    支出总计</t>
  </si>
  <si>
    <t>表15:</t>
  </si>
  <si>
    <t>本年预算数</t>
  </si>
  <si>
    <t>表16：</t>
  </si>
  <si>
    <t>2024年中方县地方政府专项债券限额余额情况表</t>
  </si>
  <si>
    <t>一、2024年地方政府专项债务新增限额</t>
  </si>
  <si>
    <t>二、2024年省转贷地方政府专项债券发行额</t>
  </si>
  <si>
    <t>三、2024年地方政府专项债务还本额</t>
  </si>
  <si>
    <t>四、2024年末地方政府专项债务限额</t>
  </si>
  <si>
    <t>五、2024年地方政府专项债务余额</t>
  </si>
  <si>
    <t>表17：</t>
  </si>
  <si>
    <t xml:space="preserve">                                                            </t>
  </si>
  <si>
    <t>国有资本经营预算收入</t>
  </si>
  <si>
    <t>金  额</t>
  </si>
  <si>
    <t>1.利润收入</t>
  </si>
  <si>
    <t>2.股利、股息收入</t>
  </si>
  <si>
    <r>
      <rPr>
        <sz val="12"/>
        <rFont val="宋体"/>
        <charset val="134"/>
      </rPr>
      <t>3</t>
    </r>
    <r>
      <rPr>
        <sz val="12"/>
        <rFont val="宋体"/>
        <charset val="134"/>
      </rPr>
      <t>.产权转让收入</t>
    </r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</si>
  <si>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..清算收入</t>
    </r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</si>
  <si>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.</t>
    </r>
    <r>
      <rPr>
        <sz val="12"/>
        <rFont val="宋体"/>
        <charset val="134"/>
      </rPr>
      <t>其他国有资本经营预算收入</t>
    </r>
  </si>
  <si>
    <t>上年结转</t>
  </si>
  <si>
    <t>收入合计</t>
  </si>
  <si>
    <t>表18：</t>
  </si>
  <si>
    <t>国有资本经营预算支出</t>
  </si>
  <si>
    <t>一、解决历史遗留问题及改革成本支出</t>
  </si>
  <si>
    <t xml:space="preserve">      厂办大集体改革支出</t>
  </si>
  <si>
    <t xml:space="preserve">      “三供一业”移交补助支出</t>
  </si>
  <si>
    <t xml:space="preserve">      国有企业办职教幼教补助支出</t>
  </si>
  <si>
    <t xml:space="preserve">      国有企业办公共服务机构移交补助支出</t>
  </si>
  <si>
    <t xml:space="preserve">      国有企业退休人员社会化管理补助支出</t>
  </si>
  <si>
    <t xml:space="preserve">      国有企业棚户区改造支出</t>
  </si>
  <si>
    <t xml:space="preserve">      国有企业改革成本支出</t>
  </si>
  <si>
    <t xml:space="preserve">      离休干部医药费补助支出</t>
  </si>
  <si>
    <t xml:space="preserve">      其他解决历史遗留问题及改革成本支出</t>
  </si>
  <si>
    <t>二、国有企业资本金注入</t>
  </si>
  <si>
    <t xml:space="preserve">      国有经济结构调整支出</t>
  </si>
  <si>
    <t xml:space="preserve">      公益性设施投资支出</t>
  </si>
  <si>
    <t xml:space="preserve">      前瞻性战略性产业发展支出</t>
  </si>
  <si>
    <t xml:space="preserve">      生态环境保护支出</t>
  </si>
  <si>
    <t xml:space="preserve">      支持科技进步支出</t>
  </si>
  <si>
    <t xml:space="preserve">      保障国家经济安全支出</t>
  </si>
  <si>
    <t xml:space="preserve">      对外投资合作支出</t>
  </si>
  <si>
    <t xml:space="preserve">      其他国有企业资本金注入</t>
  </si>
  <si>
    <t>三、国有企业政策性补贴</t>
  </si>
  <si>
    <t xml:space="preserve">      国有企业政策性补贴</t>
  </si>
  <si>
    <t>四、金融国有资本经营预算支出</t>
  </si>
  <si>
    <t xml:space="preserve">      资本性支出</t>
  </si>
  <si>
    <t xml:space="preserve">      改革性支出</t>
  </si>
  <si>
    <t xml:space="preserve">      其他金融国有资本经营预算支出</t>
  </si>
  <si>
    <t>五、其他国有资本经营预算支出</t>
  </si>
  <si>
    <t xml:space="preserve">      其他国有资本经营预算支出</t>
  </si>
  <si>
    <t>结转下年</t>
  </si>
  <si>
    <t>本年支出总计</t>
  </si>
  <si>
    <t>表19：</t>
  </si>
  <si>
    <t>项</t>
  </si>
  <si>
    <t>解决历史遗留问题及改革成本支出</t>
  </si>
  <si>
    <t>国有企业资本注入</t>
  </si>
  <si>
    <t xml:space="preserve">  公益性设施投资支出</t>
  </si>
  <si>
    <t>国有企业政策性补贴</t>
  </si>
  <si>
    <t>04</t>
  </si>
  <si>
    <t>金融国有资本经营预算支出</t>
  </si>
  <si>
    <t>其他国有资本经营预算支出</t>
  </si>
  <si>
    <t>国有资本经营预算转移支付</t>
  </si>
  <si>
    <t xml:space="preserve">  国有资本经营预算转移支付支出</t>
  </si>
  <si>
    <t xml:space="preserve">  国有资本经营预算调出资金</t>
  </si>
  <si>
    <t>结转下年支出</t>
  </si>
  <si>
    <t>表20：</t>
  </si>
  <si>
    <t>对下安排转移支付的应当公开国有资本经营预算转移支付表</t>
  </si>
  <si>
    <t>序号</t>
  </si>
  <si>
    <t>金额</t>
  </si>
  <si>
    <t>备注：</t>
  </si>
  <si>
    <r>
      <rPr>
        <b/>
        <sz val="10"/>
        <rFont val="宋体"/>
        <charset val="134"/>
      </rPr>
      <t>该表</t>
    </r>
    <r>
      <rPr>
        <b/>
        <sz val="10"/>
        <rFont val="Arial"/>
        <charset val="134"/>
      </rPr>
      <t>2025</t>
    </r>
    <r>
      <rPr>
        <b/>
        <sz val="10"/>
        <rFont val="宋体"/>
        <charset val="134"/>
      </rPr>
      <t>年为空，没有数据</t>
    </r>
  </si>
  <si>
    <t>表21：</t>
  </si>
  <si>
    <t>2025年中方县社会保险基金预算收入情况表</t>
  </si>
  <si>
    <t>一、本年收入</t>
  </si>
  <si>
    <t xml:space="preserve">    机关事业单位基本养老保险基金</t>
  </si>
  <si>
    <t xml:space="preserve">               1021101 保险费收入</t>
  </si>
  <si>
    <t xml:space="preserve">               1021102 财政补贴收入</t>
  </si>
  <si>
    <t xml:space="preserve">               1021103 利息收入</t>
  </si>
  <si>
    <t xml:space="preserve">               1021104 委托投资收益</t>
  </si>
  <si>
    <t xml:space="preserve">                        转移收入</t>
  </si>
  <si>
    <t xml:space="preserve">               1021199其他收入</t>
  </si>
  <si>
    <t xml:space="preserve">   城乡居民基本养老保险基金</t>
  </si>
  <si>
    <t xml:space="preserve">               1021001 缴费收入</t>
  </si>
  <si>
    <t xml:space="preserve">               1021002 财政补贴收入</t>
  </si>
  <si>
    <t xml:space="preserve">               1021003 利息收入</t>
  </si>
  <si>
    <t xml:space="preserve">               1021004 委托投资收益</t>
  </si>
  <si>
    <t xml:space="preserve">                       转移收入</t>
  </si>
  <si>
    <t xml:space="preserve">               1021099 其他收入</t>
  </si>
  <si>
    <t>二、上年结余</t>
  </si>
  <si>
    <t>表22：</t>
  </si>
  <si>
    <t>2025年中方县社会保险基金预算支出情况表</t>
  </si>
  <si>
    <t>一、本年支出</t>
  </si>
  <si>
    <t xml:space="preserve">             2091101基本养老金支出</t>
  </si>
  <si>
    <t>转移支出</t>
  </si>
  <si>
    <t xml:space="preserve">           2091199其他机关事业单位基本养老保险基金支出</t>
  </si>
  <si>
    <t>社会保险待遇支出</t>
  </si>
  <si>
    <t xml:space="preserve">            2091003丧葬抚恤补助支出</t>
  </si>
  <si>
    <t xml:space="preserve">         2091099其他城乡居民基本养老保险保险基金支出</t>
  </si>
  <si>
    <t>二、年末滚存结余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</si>
</sst>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  <numFmt numFmtId="179" formatCode="0.0"/>
    <numFmt numFmtId="180" formatCode="0.00_ "/>
    <numFmt numFmtId="181" formatCode="#,##0_ "/>
  </numFmts>
  <fonts count="65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8"/>
      <name val="黑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9"/>
      <name val="宋体"/>
      <charset val="134"/>
    </font>
    <font>
      <sz val="11"/>
      <name val="黑体"/>
      <charset val="134"/>
    </font>
    <font>
      <sz val="20"/>
      <name val="黑体"/>
      <charset val="134"/>
    </font>
    <font>
      <sz val="11"/>
      <name val="Arial"/>
      <charset val="0"/>
    </font>
    <font>
      <sz val="11"/>
      <name val="宋体"/>
      <charset val="134"/>
      <scheme val="minor"/>
    </font>
    <font>
      <sz val="16"/>
      <name val="黑体"/>
      <charset val="134"/>
    </font>
    <font>
      <b/>
      <sz val="18"/>
      <name val="宋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18"/>
      <color indexed="8"/>
      <name val="黑体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sz val="12"/>
      <name val="宋体"/>
      <charset val="0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0"/>
      <name val="Arial"/>
      <charset val="134"/>
    </font>
    <font>
      <b/>
      <sz val="14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2" borderId="11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3" borderId="14" applyNumberFormat="0" applyAlignment="0" applyProtection="0">
      <alignment vertical="center"/>
    </xf>
    <xf numFmtId="0" fontId="51" fillId="4" borderId="15" applyNumberFormat="0" applyAlignment="0" applyProtection="0">
      <alignment vertical="center"/>
    </xf>
    <xf numFmtId="0" fontId="52" fillId="4" borderId="14" applyNumberFormat="0" applyAlignment="0" applyProtection="0">
      <alignment vertical="center"/>
    </xf>
    <xf numFmtId="0" fontId="53" fillId="5" borderId="16" applyNumberFormat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6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1" fillId="0" borderId="0"/>
    <xf numFmtId="0" fontId="62" fillId="0" borderId="0" applyBorder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1" fillId="0" borderId="0">
      <alignment vertical="center"/>
    </xf>
    <xf numFmtId="0" fontId="4" fillId="0" borderId="0"/>
  </cellStyleXfs>
  <cellXfs count="269">
    <xf numFmtId="0" fontId="0" fillId="0" borderId="0" xfId="0"/>
    <xf numFmtId="0" fontId="1" fillId="0" borderId="0" xfId="0" applyFont="1" applyAlignment="1">
      <alignment horizontal="center" vertical="center" wrapText="1"/>
    </xf>
    <xf numFmtId="176" fontId="2" fillId="0" borderId="0" xfId="59" applyNumberFormat="1" applyFont="1">
      <alignment vertical="center"/>
    </xf>
    <xf numFmtId="176" fontId="0" fillId="0" borderId="0" xfId="59" applyNumberFormat="1">
      <alignment vertical="center"/>
    </xf>
    <xf numFmtId="0" fontId="0" fillId="0" borderId="0" xfId="59">
      <alignment vertical="center"/>
    </xf>
    <xf numFmtId="0" fontId="0" fillId="0" borderId="0" xfId="59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59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/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" fillId="0" borderId="0" xfId="53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57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0" fillId="0" borderId="0" xfId="53"/>
    <xf numFmtId="0" fontId="0" fillId="0" borderId="0" xfId="5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51" applyFont="1">
      <alignment vertical="center"/>
    </xf>
    <xf numFmtId="0" fontId="16" fillId="0" borderId="0" xfId="51" applyFont="1" applyAlignment="1">
      <alignment horizontal="right" vertical="center"/>
    </xf>
    <xf numFmtId="0" fontId="2" fillId="0" borderId="1" xfId="51" applyFont="1" applyBorder="1" applyAlignment="1">
      <alignment horizontal="center" vertical="center"/>
    </xf>
    <xf numFmtId="0" fontId="0" fillId="0" borderId="1" xfId="51" applyFont="1" applyBorder="1" applyAlignment="1">
      <alignment horizontal="left" vertical="center"/>
    </xf>
    <xf numFmtId="0" fontId="0" fillId="0" borderId="1" xfId="51" applyFont="1" applyBorder="1" applyAlignment="1">
      <alignment horizontal="center" vertical="center"/>
    </xf>
    <xf numFmtId="0" fontId="0" fillId="0" borderId="5" xfId="51" applyFont="1" applyFill="1" applyBorder="1" applyAlignment="1">
      <alignment horizontal="left" vertical="center" wrapText="1"/>
    </xf>
    <xf numFmtId="0" fontId="1" fillId="0" borderId="0" xfId="51" applyFont="1" applyAlignment="1">
      <alignment horizontal="left" vertical="center"/>
    </xf>
    <xf numFmtId="0" fontId="1" fillId="0" borderId="0" xfId="53" applyFont="1" applyAlignment="1">
      <alignment vertical="center"/>
    </xf>
    <xf numFmtId="0" fontId="0" fillId="0" borderId="1" xfId="51" applyFont="1" applyFill="1" applyBorder="1" applyAlignment="1">
      <alignment horizontal="left" vertical="center"/>
    </xf>
    <xf numFmtId="0" fontId="0" fillId="0" borderId="1" xfId="52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17" fillId="0" borderId="0" xfId="2" applyNumberFormat="1" applyFont="1" applyFill="1" applyBorder="1" applyAlignment="1" applyProtection="1">
      <alignment horizontal="center" vertical="center"/>
    </xf>
    <xf numFmtId="176" fontId="17" fillId="0" borderId="0" xfId="2" applyNumberFormat="1" applyFont="1" applyFill="1" applyBorder="1" applyAlignment="1" applyProtection="1">
      <alignment horizontal="center" vertical="center"/>
    </xf>
    <xf numFmtId="0" fontId="16" fillId="0" borderId="0" xfId="2" applyNumberFormat="1" applyFont="1" applyFill="1" applyBorder="1" applyAlignment="1" applyProtection="1">
      <alignment vertical="center"/>
    </xf>
    <xf numFmtId="0" fontId="16" fillId="0" borderId="0" xfId="2" applyNumberFormat="1" applyFont="1" applyFill="1" applyBorder="1" applyAlignment="1" applyProtection="1"/>
    <xf numFmtId="176" fontId="16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justify" vertical="center"/>
    </xf>
    <xf numFmtId="2" fontId="16" fillId="0" borderId="1" xfId="0" applyNumberFormat="1" applyFont="1" applyFill="1" applyBorder="1" applyAlignment="1" applyProtection="1">
      <alignment horizontal="right" vertical="center"/>
    </xf>
    <xf numFmtId="176" fontId="16" fillId="0" borderId="1" xfId="0" applyNumberFormat="1" applyFont="1" applyFill="1" applyBorder="1" applyAlignment="1" applyProtection="1">
      <alignment horizontal="center" vertical="center" wrapText="1"/>
    </xf>
    <xf numFmtId="2" fontId="19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/>
    <xf numFmtId="2" fontId="20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/>
    <xf numFmtId="0" fontId="21" fillId="0" borderId="0" xfId="0" applyFont="1" applyFill="1" applyAlignment="1"/>
    <xf numFmtId="2" fontId="17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31" fontId="16" fillId="0" borderId="0" xfId="0" applyNumberFormat="1" applyFont="1" applyFill="1" applyAlignment="1" applyProtection="1">
      <alignment horizontal="left"/>
    </xf>
    <xf numFmtId="2" fontId="16" fillId="0" borderId="0" xfId="0" applyNumberFormat="1" applyFont="1" applyFill="1" applyAlignment="1" applyProtection="1">
      <alignment horizontal="right" vertical="center"/>
    </xf>
    <xf numFmtId="2" fontId="18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 wrapText="1" indent="1"/>
    </xf>
    <xf numFmtId="2" fontId="16" fillId="0" borderId="1" xfId="0" applyNumberFormat="1" applyFont="1" applyFill="1" applyBorder="1" applyAlignment="1" applyProtection="1">
      <alignment vertical="center" wrapText="1"/>
    </xf>
    <xf numFmtId="49" fontId="16" fillId="0" borderId="1" xfId="0" applyNumberFormat="1" applyFont="1" applyFill="1" applyBorder="1" applyAlignment="1" applyProtection="1">
      <alignment horizontal="left" vertical="center" wrapText="1" indent="3"/>
    </xf>
    <xf numFmtId="0" fontId="16" fillId="0" borderId="1" xfId="0" applyFont="1" applyFill="1" applyBorder="1" applyAlignment="1"/>
    <xf numFmtId="2" fontId="1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/>
    <xf numFmtId="2" fontId="16" fillId="0" borderId="0" xfId="0" applyNumberFormat="1" applyFont="1" applyFill="1" applyAlignment="1">
      <alignment vertical="center"/>
    </xf>
    <xf numFmtId="0" fontId="16" fillId="0" borderId="0" xfId="60" applyFont="1" applyFill="1" applyAlignment="1"/>
    <xf numFmtId="0" fontId="21" fillId="0" borderId="0" xfId="60" applyFont="1" applyFill="1" applyAlignment="1"/>
    <xf numFmtId="49" fontId="17" fillId="0" borderId="0" xfId="60" applyNumberFormat="1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16" fillId="0" borderId="0" xfId="60" applyFont="1" applyFill="1" applyAlignment="1">
      <alignment horizontal="right"/>
    </xf>
    <xf numFmtId="49" fontId="18" fillId="0" borderId="6" xfId="6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49" applyNumberFormat="1" applyFont="1" applyFill="1" applyBorder="1" applyAlignment="1" applyProtection="1">
      <alignment horizontal="left" vertical="center" wrapText="1"/>
    </xf>
    <xf numFmtId="0" fontId="16" fillId="0" borderId="1" xfId="60" applyNumberFormat="1" applyFont="1" applyFill="1" applyBorder="1" applyAlignment="1" applyProtection="1">
      <alignment horizontal="right" vertical="center"/>
    </xf>
    <xf numFmtId="49" fontId="16" fillId="0" borderId="7" xfId="60" applyNumberFormat="1" applyFont="1" applyFill="1" applyBorder="1" applyAlignment="1" applyProtection="1">
      <alignment horizontal="left" vertical="center"/>
    </xf>
    <xf numFmtId="49" fontId="18" fillId="0" borderId="7" xfId="60" applyNumberFormat="1" applyFont="1" applyFill="1" applyBorder="1" applyAlignment="1" applyProtection="1">
      <alignment horizontal="center" vertical="center"/>
    </xf>
    <xf numFmtId="177" fontId="18" fillId="0" borderId="1" xfId="60" applyNumberFormat="1" applyFont="1" applyFill="1" applyBorder="1" applyAlignment="1" applyProtection="1">
      <alignment horizontal="right" vertical="center" wrapText="1"/>
    </xf>
    <xf numFmtId="49" fontId="16" fillId="0" borderId="0" xfId="60" applyNumberFormat="1" applyFont="1" applyFill="1" applyAlignment="1"/>
    <xf numFmtId="0" fontId="2" fillId="0" borderId="0" xfId="53" applyFont="1" applyAlignment="1">
      <alignment horizontal="center" vertical="center" wrapText="1"/>
    </xf>
    <xf numFmtId="0" fontId="0" fillId="0" borderId="0" xfId="53" applyFill="1" applyAlignment="1">
      <alignment horizontal="center" vertical="center" wrapText="1"/>
    </xf>
    <xf numFmtId="0" fontId="0" fillId="0" borderId="0" xfId="53" applyAlignment="1">
      <alignment horizontal="center" vertical="center" wrapText="1"/>
    </xf>
    <xf numFmtId="0" fontId="0" fillId="0" borderId="0" xfId="53" applyAlignment="1">
      <alignment horizontal="left"/>
    </xf>
    <xf numFmtId="0" fontId="0" fillId="0" borderId="0" xfId="53" applyFont="1"/>
    <xf numFmtId="0" fontId="0" fillId="0" borderId="0" xfId="53" applyFont="1" applyAlignment="1">
      <alignment horizontal="left" vertical="center"/>
    </xf>
    <xf numFmtId="0" fontId="0" fillId="0" borderId="0" xfId="53" applyFont="1" applyAlignment="1">
      <alignment vertical="center"/>
    </xf>
    <xf numFmtId="0" fontId="23" fillId="0" borderId="0" xfId="53" applyFont="1" applyAlignment="1">
      <alignment horizontal="center" vertical="center"/>
    </xf>
    <xf numFmtId="0" fontId="16" fillId="0" borderId="2" xfId="53" applyFont="1" applyBorder="1" applyAlignment="1">
      <alignment horizontal="left"/>
    </xf>
    <xf numFmtId="0" fontId="16" fillId="0" borderId="2" xfId="53" applyFont="1" applyBorder="1" applyAlignment="1"/>
    <xf numFmtId="0" fontId="16" fillId="0" borderId="2" xfId="53" applyFont="1" applyBorder="1" applyAlignment="1">
      <alignment horizontal="right" vertical="center"/>
    </xf>
    <xf numFmtId="0" fontId="2" fillId="0" borderId="1" xfId="53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7" fontId="2" fillId="0" borderId="1" xfId="53" applyNumberFormat="1" applyFont="1" applyBorder="1" applyAlignment="1">
      <alignment horizontal="left" vertical="center" wrapText="1"/>
    </xf>
    <xf numFmtId="177" fontId="2" fillId="0" borderId="1" xfId="53" applyNumberFormat="1" applyFont="1" applyBorder="1" applyAlignment="1">
      <alignment vertical="center" wrapText="1"/>
    </xf>
    <xf numFmtId="177" fontId="2" fillId="0" borderId="1" xfId="53" applyNumberFormat="1" applyFont="1" applyBorder="1" applyAlignment="1">
      <alignment horizontal="center" vertical="center" wrapText="1"/>
    </xf>
    <xf numFmtId="0" fontId="0" fillId="0" borderId="5" xfId="55" applyFont="1" applyFill="1" applyBorder="1" applyAlignment="1">
      <alignment horizontal="left" vertical="center" wrapText="1"/>
    </xf>
    <xf numFmtId="0" fontId="0" fillId="0" borderId="0" xfId="53" applyBorder="1" applyAlignment="1">
      <alignment horizontal="left"/>
    </xf>
    <xf numFmtId="0" fontId="0" fillId="0" borderId="0" xfId="53" applyBorder="1"/>
    <xf numFmtId="177" fontId="0" fillId="0" borderId="0" xfId="53" applyNumberFormat="1" applyFont="1" applyBorder="1" applyAlignment="1"/>
    <xf numFmtId="0" fontId="0" fillId="0" borderId="0" xfId="53" applyFont="1" applyAlignment="1">
      <alignment horizontal="left"/>
    </xf>
    <xf numFmtId="177" fontId="0" fillId="0" borderId="0" xfId="53" applyNumberFormat="1" applyFont="1"/>
    <xf numFmtId="177" fontId="0" fillId="0" borderId="1" xfId="53" applyNumberFormat="1" applyFont="1" applyBorder="1" applyAlignment="1">
      <alignment horizontal="center" vertical="center" wrapText="1"/>
    </xf>
    <xf numFmtId="177" fontId="0" fillId="0" borderId="1" xfId="53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177" fontId="0" fillId="0" borderId="1" xfId="53" applyNumberFormat="1" applyFont="1" applyBorder="1" applyAlignment="1">
      <alignment horizontal="left" vertical="center" wrapText="1"/>
    </xf>
    <xf numFmtId="177" fontId="2" fillId="0" borderId="1" xfId="53" applyNumberFormat="1" applyFont="1" applyFill="1" applyBorder="1" applyAlignment="1">
      <alignment horizontal="left" vertical="center" wrapText="1"/>
    </xf>
    <xf numFmtId="177" fontId="2" fillId="0" borderId="1" xfId="53" applyNumberFormat="1" applyFont="1" applyFill="1" applyBorder="1" applyAlignment="1">
      <alignment vertical="center" wrapText="1"/>
    </xf>
    <xf numFmtId="0" fontId="0" fillId="0" borderId="1" xfId="61" applyFont="1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left" vertical="center" wrapText="1"/>
    </xf>
    <xf numFmtId="0" fontId="0" fillId="0" borderId="1" xfId="53" applyFont="1" applyBorder="1" applyAlignment="1">
      <alignment horizontal="left" vertical="center" wrapText="1"/>
    </xf>
    <xf numFmtId="177" fontId="0" fillId="0" borderId="8" xfId="53" applyNumberFormat="1" applyFont="1" applyBorder="1" applyAlignment="1">
      <alignment horizontal="center" vertical="center" wrapText="1"/>
    </xf>
    <xf numFmtId="0" fontId="2" fillId="0" borderId="1" xfId="53" applyFont="1" applyBorder="1" applyAlignment="1">
      <alignment vertical="center" wrapText="1"/>
    </xf>
    <xf numFmtId="0" fontId="0" fillId="0" borderId="1" xfId="53" applyFont="1" applyBorder="1" applyAlignment="1">
      <alignment vertical="center" wrapText="1"/>
    </xf>
    <xf numFmtId="0" fontId="0" fillId="0" borderId="1" xfId="53" applyFont="1" applyBorder="1" applyAlignment="1">
      <alignment horizontal="center" vertical="center" wrapText="1"/>
    </xf>
    <xf numFmtId="0" fontId="2" fillId="0" borderId="1" xfId="53" applyFont="1" applyFill="1" applyBorder="1" applyAlignment="1">
      <alignment vertical="center" wrapText="1"/>
    </xf>
    <xf numFmtId="0" fontId="0" fillId="0" borderId="0" xfId="53" applyFont="1" applyBorder="1"/>
    <xf numFmtId="177" fontId="0" fillId="0" borderId="0" xfId="53" applyNumberFormat="1" applyFont="1" applyBorder="1"/>
    <xf numFmtId="0" fontId="8" fillId="0" borderId="0" xfId="0" applyFont="1" applyFill="1" applyBorder="1" applyAlignment="1">
      <alignment horizontal="center"/>
    </xf>
    <xf numFmtId="0" fontId="18" fillId="0" borderId="3" xfId="50" applyFont="1" applyFill="1" applyBorder="1" applyAlignment="1">
      <alignment horizontal="center" vertical="center" wrapText="1"/>
    </xf>
    <xf numFmtId="49" fontId="18" fillId="0" borderId="3" xfId="50" applyNumberFormat="1" applyFont="1" applyFill="1" applyBorder="1" applyAlignment="1">
      <alignment horizontal="center" vertical="center" wrapText="1"/>
    </xf>
    <xf numFmtId="0" fontId="18" fillId="0" borderId="4" xfId="50" applyFont="1" applyFill="1" applyBorder="1" applyAlignment="1">
      <alignment horizontal="center" vertical="center" wrapText="1"/>
    </xf>
    <xf numFmtId="49" fontId="18" fillId="0" borderId="4" xfId="5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16" fillId="0" borderId="1" xfId="50" applyFont="1" applyFill="1" applyBorder="1" applyAlignment="1">
      <alignment horizontal="center" vertical="center" wrapText="1"/>
    </xf>
    <xf numFmtId="0" fontId="25" fillId="0" borderId="1" xfId="60" applyFont="1" applyFill="1" applyBorder="1" applyAlignment="1">
      <alignment horizontal="center" vertical="center" wrapText="1" shrinkToFit="1"/>
    </xf>
    <xf numFmtId="49" fontId="16" fillId="0" borderId="1" xfId="5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178" fontId="18" fillId="0" borderId="7" xfId="50" applyNumberFormat="1" applyFont="1" applyFill="1" applyBorder="1" applyAlignment="1">
      <alignment horizontal="center" vertical="center" wrapText="1"/>
    </xf>
    <xf numFmtId="178" fontId="18" fillId="0" borderId="9" xfId="50" applyNumberFormat="1" applyFont="1" applyFill="1" applyBorder="1" applyAlignment="1">
      <alignment horizontal="center" vertical="center" wrapText="1"/>
    </xf>
    <xf numFmtId="178" fontId="18" fillId="0" borderId="8" xfId="50" applyNumberFormat="1" applyFont="1" applyFill="1" applyBorder="1" applyAlignment="1">
      <alignment horizontal="center" vertical="center" wrapText="1"/>
    </xf>
    <xf numFmtId="49" fontId="18" fillId="0" borderId="1" xfId="50" applyNumberFormat="1" applyFont="1" applyFill="1" applyBorder="1" applyAlignment="1">
      <alignment horizontal="center" vertical="center" wrapText="1"/>
    </xf>
    <xf numFmtId="178" fontId="18" fillId="0" borderId="1" xfId="50" applyNumberFormat="1" applyFont="1" applyFill="1" applyBorder="1" applyAlignment="1">
      <alignment horizontal="center" vertical="center" wrapText="1"/>
    </xf>
    <xf numFmtId="178" fontId="16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/>
    </xf>
    <xf numFmtId="2" fontId="16" fillId="0" borderId="0" xfId="0" applyNumberFormat="1" applyFont="1" applyFill="1" applyBorder="1" applyAlignment="1" applyProtection="1">
      <alignment horizontal="right" vertical="center"/>
    </xf>
    <xf numFmtId="2" fontId="18" fillId="0" borderId="3" xfId="0" applyNumberFormat="1" applyFont="1" applyFill="1" applyBorder="1" applyAlignment="1" applyProtection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 wrapText="1"/>
    </xf>
    <xf numFmtId="179" fontId="16" fillId="0" borderId="1" xfId="60" applyNumberFormat="1" applyFont="1" applyFill="1" applyBorder="1" applyAlignment="1" applyProtection="1">
      <alignment vertical="center" wrapText="1"/>
    </xf>
    <xf numFmtId="49" fontId="16" fillId="0" borderId="1" xfId="0" applyNumberFormat="1" applyFont="1" applyFill="1" applyBorder="1" applyAlignment="1" applyProtection="1">
      <alignment vertical="center" wrapText="1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1" fontId="16" fillId="0" borderId="1" xfId="55" applyNumberFormat="1" applyFont="1" applyFill="1" applyBorder="1" applyAlignment="1" applyProtection="1">
      <alignment vertical="center"/>
      <protection locked="0"/>
    </xf>
    <xf numFmtId="0" fontId="16" fillId="0" borderId="1" xfId="55" applyFont="1" applyFill="1" applyBorder="1" applyAlignment="1">
      <alignment vertical="center"/>
    </xf>
    <xf numFmtId="1" fontId="16" fillId="0" borderId="1" xfId="55" applyNumberFormat="1" applyFont="1" applyFill="1" applyBorder="1" applyAlignment="1" applyProtection="1">
      <alignment horizontal="left" vertical="center"/>
      <protection locked="0"/>
    </xf>
    <xf numFmtId="0" fontId="16" fillId="0" borderId="1" xfId="55" applyNumberFormat="1" applyFont="1" applyFill="1" applyBorder="1" applyAlignment="1" applyProtection="1">
      <alignment vertical="center"/>
      <protection locked="0"/>
    </xf>
    <xf numFmtId="3" fontId="16" fillId="0" borderId="1" xfId="55" applyNumberFormat="1" applyFont="1" applyFill="1" applyBorder="1" applyAlignment="1" applyProtection="1">
      <alignment vertical="center"/>
    </xf>
    <xf numFmtId="0" fontId="16" fillId="0" borderId="1" xfId="0" applyNumberFormat="1" applyFont="1" applyFill="1" applyBorder="1" applyAlignment="1" applyProtection="1">
      <alignment vertical="center"/>
    </xf>
    <xf numFmtId="0" fontId="16" fillId="0" borderId="1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17" fillId="0" borderId="0" xfId="0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left" vertical="center"/>
    </xf>
    <xf numFmtId="176" fontId="18" fillId="0" borderId="1" xfId="0" applyNumberFormat="1" applyFont="1" applyFill="1" applyBorder="1" applyAlignment="1" applyProtection="1">
      <alignment vertical="center"/>
      <protection locked="0"/>
    </xf>
    <xf numFmtId="176" fontId="18" fillId="0" borderId="1" xfId="0" applyNumberFormat="1" applyFont="1" applyFill="1" applyBorder="1" applyAlignment="1" applyProtection="1">
      <alignment horizontal="center" vertical="center"/>
      <protection locked="0"/>
    </xf>
    <xf numFmtId="176" fontId="16" fillId="0" borderId="1" xfId="0" applyNumberFormat="1" applyFont="1" applyFill="1" applyBorder="1" applyAlignment="1" applyProtection="1">
      <alignment horizontal="left" vertical="center"/>
      <protection locked="0"/>
    </xf>
    <xf numFmtId="176" fontId="16" fillId="0" borderId="1" xfId="0" applyNumberFormat="1" applyFont="1" applyFill="1" applyBorder="1" applyAlignment="1" applyProtection="1">
      <alignment horizontal="center" vertical="center"/>
      <protection locked="0"/>
    </xf>
    <xf numFmtId="176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Fill="1" applyBorder="1" applyAlignment="1">
      <alignment horizontal="center" vertical="center" wrapText="1"/>
    </xf>
    <xf numFmtId="1" fontId="18" fillId="0" borderId="1" xfId="55" applyNumberFormat="1" applyFont="1" applyFill="1" applyBorder="1" applyAlignment="1" applyProtection="1">
      <alignment horizontal="left" vertical="center"/>
      <protection locked="0"/>
    </xf>
    <xf numFmtId="176" fontId="16" fillId="0" borderId="1" xfId="0" applyNumberFormat="1" applyFont="1" applyFill="1" applyBorder="1" applyAlignment="1" applyProtection="1">
      <alignment vertical="center"/>
    </xf>
    <xf numFmtId="176" fontId="16" fillId="0" borderId="1" xfId="0" applyNumberFormat="1" applyFont="1" applyFill="1" applyBorder="1" applyAlignment="1" applyProtection="1">
      <alignment horizontal="center" vertical="center"/>
    </xf>
    <xf numFmtId="176" fontId="18" fillId="0" borderId="1" xfId="0" applyNumberFormat="1" applyFont="1" applyFill="1" applyBorder="1" applyAlignment="1">
      <alignment horizontal="distributed" vertical="center"/>
    </xf>
    <xf numFmtId="0" fontId="29" fillId="0" borderId="0" xfId="55" applyFont="1" applyFill="1" applyBorder="1" applyAlignment="1">
      <alignment vertical="center"/>
    </xf>
    <xf numFmtId="0" fontId="0" fillId="0" borderId="0" xfId="55"/>
    <xf numFmtId="0" fontId="0" fillId="0" borderId="0" xfId="55" applyFill="1" applyAlignment="1">
      <alignment horizontal="center"/>
    </xf>
    <xf numFmtId="0" fontId="1" fillId="0" borderId="0" xfId="55" applyFont="1" applyAlignment="1">
      <alignment horizontal="left" vertical="center"/>
    </xf>
    <xf numFmtId="0" fontId="1" fillId="0" borderId="0" xfId="55" applyFont="1" applyAlignment="1">
      <alignment vertical="center"/>
    </xf>
    <xf numFmtId="0" fontId="14" fillId="0" borderId="0" xfId="59" applyFont="1" applyFill="1" applyAlignment="1">
      <alignment horizontal="center" vertical="center"/>
    </xf>
    <xf numFmtId="0" fontId="29" fillId="0" borderId="0" xfId="55" applyFont="1" applyFill="1" applyBorder="1" applyAlignment="1">
      <alignment horizontal="center" vertical="center"/>
    </xf>
    <xf numFmtId="0" fontId="30" fillId="0" borderId="7" xfId="55" applyFont="1" applyFill="1" applyBorder="1" applyAlignment="1">
      <alignment horizontal="center" vertical="center"/>
    </xf>
    <xf numFmtId="0" fontId="30" fillId="0" borderId="8" xfId="55" applyFont="1" applyFill="1" applyBorder="1" applyAlignment="1">
      <alignment horizontal="center" vertical="center"/>
    </xf>
    <xf numFmtId="0" fontId="30" fillId="0" borderId="1" xfId="55" applyFont="1" applyFill="1" applyBorder="1" applyAlignment="1">
      <alignment horizontal="center" vertical="center"/>
    </xf>
    <xf numFmtId="0" fontId="31" fillId="0" borderId="7" xfId="55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center" vertical="center"/>
    </xf>
    <xf numFmtId="0" fontId="30" fillId="0" borderId="1" xfId="55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9" fillId="0" borderId="1" xfId="55" applyFont="1" applyFill="1" applyBorder="1" applyAlignment="1">
      <alignment vertical="center"/>
    </xf>
    <xf numFmtId="3" fontId="29" fillId="0" borderId="1" xfId="55" applyNumberFormat="1" applyFont="1" applyFill="1" applyBorder="1" applyAlignment="1">
      <alignment horizontal="center" vertical="center"/>
    </xf>
    <xf numFmtId="0" fontId="2" fillId="0" borderId="0" xfId="55" applyFont="1" applyFill="1" applyAlignment="1">
      <alignment horizontal="left" vertical="center" wrapText="1"/>
    </xf>
    <xf numFmtId="0" fontId="0" fillId="0" borderId="5" xfId="55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176" fontId="33" fillId="0" borderId="0" xfId="0" applyNumberFormat="1" applyFont="1" applyFill="1" applyAlignment="1">
      <alignment horizontal="center" vertical="center"/>
    </xf>
    <xf numFmtId="180" fontId="33" fillId="0" borderId="0" xfId="0" applyNumberFormat="1" applyFont="1" applyFill="1" applyAlignment="1">
      <alignment horizontal="center" vertical="center"/>
    </xf>
    <xf numFmtId="0" fontId="0" fillId="0" borderId="0" xfId="56" applyFont="1" applyFill="1" applyAlignment="1">
      <alignment vertical="center"/>
    </xf>
    <xf numFmtId="0" fontId="34" fillId="0" borderId="0" xfId="0" applyFont="1" applyFill="1" applyBorder="1" applyAlignment="1">
      <alignment horizontal="center" vertical="center" wrapText="1"/>
    </xf>
    <xf numFmtId="176" fontId="34" fillId="0" borderId="0" xfId="0" applyNumberFormat="1" applyFont="1" applyFill="1" applyBorder="1" applyAlignment="1">
      <alignment horizontal="center" vertical="center" wrapText="1"/>
    </xf>
    <xf numFmtId="180" fontId="34" fillId="0" borderId="0" xfId="0" applyNumberFormat="1" applyFont="1" applyFill="1" applyBorder="1" applyAlignment="1">
      <alignment horizontal="center" vertical="center" wrapText="1"/>
    </xf>
    <xf numFmtId="180" fontId="35" fillId="0" borderId="0" xfId="0" applyNumberFormat="1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176" fontId="35" fillId="0" borderId="10" xfId="0" applyNumberFormat="1" applyFont="1" applyFill="1" applyBorder="1" applyAlignment="1">
      <alignment horizontal="center" vertical="center" wrapText="1"/>
    </xf>
    <xf numFmtId="180" fontId="35" fillId="0" borderId="10" xfId="0" applyNumberFormat="1" applyFont="1" applyFill="1" applyBorder="1" applyAlignment="1">
      <alignment horizontal="center" vertical="center" wrapText="1"/>
    </xf>
    <xf numFmtId="0" fontId="35" fillId="0" borderId="10" xfId="0" applyNumberFormat="1" applyFont="1" applyFill="1" applyBorder="1" applyAlignment="1">
      <alignment horizontal="left" vertical="center" wrapText="1"/>
    </xf>
    <xf numFmtId="0" fontId="35" fillId="0" borderId="10" xfId="0" applyFont="1" applyFill="1" applyBorder="1" applyAlignment="1">
      <alignment horizontal="left" vertical="center" wrapText="1"/>
    </xf>
    <xf numFmtId="0" fontId="36" fillId="0" borderId="10" xfId="0" applyNumberFormat="1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left" vertical="center" wrapText="1"/>
    </xf>
    <xf numFmtId="176" fontId="36" fillId="0" borderId="10" xfId="0" applyNumberFormat="1" applyFont="1" applyFill="1" applyBorder="1" applyAlignment="1">
      <alignment horizontal="center" vertical="center" wrapText="1"/>
    </xf>
    <xf numFmtId="180" fontId="36" fillId="0" borderId="1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176" fontId="36" fillId="0" borderId="0" xfId="0" applyNumberFormat="1" applyFont="1" applyFill="1" applyAlignment="1">
      <alignment horizontal="center" vertical="center" wrapText="1"/>
    </xf>
    <xf numFmtId="0" fontId="28" fillId="0" borderId="0" xfId="56" applyFont="1" applyFill="1" applyAlignment="1">
      <alignment vertical="center"/>
    </xf>
    <xf numFmtId="176" fontId="0" fillId="0" borderId="0" xfId="56" applyNumberFormat="1" applyFont="1" applyFill="1" applyAlignment="1">
      <alignment vertical="center"/>
    </xf>
    <xf numFmtId="181" fontId="1" fillId="0" borderId="0" xfId="56" applyNumberFormat="1" applyFont="1" applyFill="1" applyAlignment="1">
      <alignment horizontal="center" vertical="center"/>
    </xf>
    <xf numFmtId="0" fontId="0" fillId="0" borderId="0" xfId="56" applyFont="1" applyFill="1" applyBorder="1" applyAlignment="1">
      <alignment vertical="center"/>
    </xf>
    <xf numFmtId="181" fontId="1" fillId="0" borderId="0" xfId="56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176" fontId="0" fillId="0" borderId="0" xfId="56" applyNumberFormat="1" applyFont="1" applyFill="1" applyBorder="1" applyAlignment="1">
      <alignment vertical="center"/>
    </xf>
    <xf numFmtId="181" fontId="1" fillId="0" borderId="0" xfId="56" applyNumberFormat="1" applyFont="1" applyFill="1" applyBorder="1" applyAlignment="1">
      <alignment horizontal="right"/>
    </xf>
    <xf numFmtId="0" fontId="18" fillId="0" borderId="8" xfId="56" applyFont="1" applyFill="1" applyBorder="1" applyAlignment="1">
      <alignment horizontal="center" vertical="center"/>
    </xf>
    <xf numFmtId="181" fontId="18" fillId="0" borderId="1" xfId="56" applyNumberFormat="1" applyFont="1" applyFill="1" applyBorder="1" applyAlignment="1">
      <alignment horizontal="center" vertical="center"/>
    </xf>
    <xf numFmtId="0" fontId="16" fillId="0" borderId="8" xfId="58" applyFont="1" applyFill="1" applyBorder="1" applyAlignment="1" applyProtection="1">
      <alignment horizontal="left" vertical="center"/>
      <protection locked="0"/>
    </xf>
    <xf numFmtId="181" fontId="0" fillId="0" borderId="1" xfId="56" applyNumberFormat="1" applyFont="1" applyFill="1" applyBorder="1" applyAlignment="1">
      <alignment horizontal="center" vertical="center"/>
    </xf>
    <xf numFmtId="181" fontId="0" fillId="0" borderId="0" xfId="56" applyNumberFormat="1" applyFont="1" applyFill="1" applyAlignment="1">
      <alignment horizontal="center" vertical="center"/>
    </xf>
    <xf numFmtId="1" fontId="16" fillId="0" borderId="8" xfId="58" applyNumberFormat="1" applyFont="1" applyFill="1" applyBorder="1" applyAlignment="1" applyProtection="1">
      <alignment vertical="center"/>
      <protection locked="0"/>
    </xf>
    <xf numFmtId="0" fontId="18" fillId="0" borderId="8" xfId="58" applyFont="1" applyFill="1" applyBorder="1" applyAlignment="1" applyProtection="1">
      <alignment horizontal="center" vertical="center"/>
      <protection locked="0"/>
    </xf>
    <xf numFmtId="0" fontId="28" fillId="0" borderId="0" xfId="55" applyFont="1" applyFill="1" applyAlignment="1">
      <alignment vertical="center"/>
    </xf>
    <xf numFmtId="0" fontId="0" fillId="0" borderId="0" xfId="55" applyFont="1" applyFill="1" applyAlignment="1">
      <alignment vertical="center"/>
    </xf>
    <xf numFmtId="0" fontId="0" fillId="0" borderId="0" xfId="55" applyFont="1" applyFill="1" applyAlignment="1">
      <alignment horizontal="center" vertical="center"/>
    </xf>
    <xf numFmtId="176" fontId="0" fillId="0" borderId="0" xfId="55" applyNumberFormat="1" applyFont="1" applyFill="1" applyAlignment="1">
      <alignment horizontal="center" vertical="center"/>
    </xf>
    <xf numFmtId="0" fontId="26" fillId="0" borderId="0" xfId="55" applyFont="1" applyFill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/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_77F13BCD55CA219EE0540021287E347E" xfId="50"/>
    <cellStyle name="常规_2015年国有资本经营预算收支情况表2" xfId="51"/>
    <cellStyle name="常规_2013年国有资本经营预算完成情况表" xfId="52"/>
    <cellStyle name="常规_2014年预算" xfId="53"/>
    <cellStyle name="常规 2 2" xfId="54"/>
    <cellStyle name="常规 3" xfId="55"/>
    <cellStyle name="常规 5" xfId="56"/>
    <cellStyle name="常规 34" xfId="57"/>
    <cellStyle name="3232" xfId="58"/>
    <cellStyle name="常规_2015年社会保险基金收支预算" xfId="59"/>
    <cellStyle name="常规 2" xfId="60"/>
    <cellStyle name="常规 7" xfId="61"/>
    <cellStyle name="Normal" xfId="6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www.wps.cn/officeDocument/2023/relationships/customStorage" Target="customStorage/customStorage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4.xml"/><Relationship Id="rId27" Type="http://schemas.openxmlformats.org/officeDocument/2006/relationships/externalLink" Target="externalLinks/externalLink3.xml"/><Relationship Id="rId26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4&#24180;\&#25253;&#36865;&#36164;&#26009;\&#25253;&#24066;&#39044;&#31639;&#31185;\202402011424526_&#38468;&#20214;3&#65294;2024&#24180;&#22320;&#26041;&#36130;&#25919;&#39044;&#31639;&#34920;&#65288;&#20154;&#22823;&#25209;&#22797;&#21475;&#24452;&#65289;20240201&#26356;&#2603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2024&#24180;\&#25253;&#36865;&#36164;&#26009;\&#25253;&#24066;&#39044;&#31639;&#31185;\202402011424526_&#38468;&#20214;3&#65294;2024&#24180;&#22320;&#26041;&#36130;&#25919;&#39044;&#31639;&#34920;&#65288;&#20154;&#22823;&#25209;&#22797;&#21475;&#24452;&#65289;20240201&#26356;&#2603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\2024&#24180;&#39044;&#31639;\2024&#24180;&#39044;&#31639;&#20844;&#24320;\2024&#24180;&#25919;&#24220;&#39044;&#31639;&#20844;&#24320;\2&#12289;2024&#24180;&#39044;&#31639;&#20844;&#2432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一般公共预算收入总表 "/>
      <sheetName val="一般公共预算收入地方收入明细表 "/>
      <sheetName val="一般公共预算支出总表"/>
      <sheetName val="本级一般公共预算支出明细表"/>
      <sheetName val="一般公共预算基本支出预算表"/>
      <sheetName val="一般公共预算税收返还和转移支付"/>
      <sheetName val="一般公共预算对下级转移支付分项目支出表"/>
      <sheetName val="一般公共预算对下级的转移支付分地区支出表"/>
      <sheetName val="政府性一般债务限额和余额情况 "/>
      <sheetName val="地方政府债券还本付息情况表"/>
      <sheetName val="政府性基金预算收入表"/>
      <sheetName val="政府性基金预算支出表"/>
      <sheetName val="本级政府性基金支出表"/>
      <sheetName val="政府性基金转移支付分项目表"/>
      <sheetName val="政府性基金转移支付分地区表"/>
      <sheetName val="政府性专项债务限额和余额情况 "/>
      <sheetName val="国有资本经营预算收入表"/>
      <sheetName val="国有资本经营预算支出表"/>
      <sheetName val="本级国有资本经营预算支出表"/>
      <sheetName val="对下安排转移支付的应当公开国有资本经营预算转移支付表"/>
      <sheetName val="社会保险基金预算收入表"/>
      <sheetName val="社会保险基金预算支出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31"/>
  <sheetViews>
    <sheetView workbookViewId="0">
      <selection activeCell="C3" sqref="C3"/>
    </sheetView>
  </sheetViews>
  <sheetFormatPr defaultColWidth="9" defaultRowHeight="14.25" outlineLevelCol="4"/>
  <cols>
    <col min="3" max="3" width="60" customWidth="1"/>
  </cols>
  <sheetData>
    <row r="2" ht="25.5" spans="2:5">
      <c r="B2" s="266" t="s">
        <v>0</v>
      </c>
      <c r="C2" s="266"/>
      <c r="D2" s="266"/>
      <c r="E2" s="266"/>
    </row>
    <row r="3" ht="25.5" spans="2:5">
      <c r="B3" s="266"/>
      <c r="C3" s="266"/>
      <c r="D3" s="266"/>
      <c r="E3" s="266"/>
    </row>
    <row r="4" ht="16" customHeight="1" spans="2:3">
      <c r="B4" s="267" t="s">
        <v>1</v>
      </c>
      <c r="C4" t="s">
        <v>2</v>
      </c>
    </row>
    <row r="5" ht="16" customHeight="1" spans="2:3">
      <c r="B5" s="267" t="s">
        <v>3</v>
      </c>
      <c r="C5" t="s">
        <v>4</v>
      </c>
    </row>
    <row r="6" ht="16" customHeight="1" spans="2:3">
      <c r="B6" s="267" t="s">
        <v>5</v>
      </c>
      <c r="C6" t="s">
        <v>6</v>
      </c>
    </row>
    <row r="7" ht="16" customHeight="1" spans="2:3">
      <c r="B7" s="267" t="s">
        <v>7</v>
      </c>
      <c r="C7" t="s">
        <v>8</v>
      </c>
    </row>
    <row r="8" ht="16" customHeight="1" spans="2:3">
      <c r="B8" s="267" t="s">
        <v>9</v>
      </c>
      <c r="C8" t="s">
        <v>10</v>
      </c>
    </row>
    <row r="9" ht="16" customHeight="1" spans="2:3">
      <c r="B9" s="267" t="s">
        <v>11</v>
      </c>
      <c r="C9" t="s">
        <v>12</v>
      </c>
    </row>
    <row r="10" ht="16" customHeight="1" spans="2:3">
      <c r="B10" s="267" t="s">
        <v>13</v>
      </c>
      <c r="C10" t="s">
        <v>14</v>
      </c>
    </row>
    <row r="11" ht="16" customHeight="1" spans="2:3">
      <c r="B11" s="267" t="s">
        <v>15</v>
      </c>
      <c r="C11" t="s">
        <v>16</v>
      </c>
    </row>
    <row r="12" ht="16" customHeight="1" spans="2:3">
      <c r="B12" s="267" t="s">
        <v>17</v>
      </c>
      <c r="C12" s="268" t="s">
        <v>18</v>
      </c>
    </row>
    <row r="13" ht="16" customHeight="1" spans="2:3">
      <c r="B13" s="267" t="s">
        <v>19</v>
      </c>
      <c r="C13" t="s">
        <v>20</v>
      </c>
    </row>
    <row r="14" ht="16" customHeight="1" spans="2:3">
      <c r="B14" s="267" t="s">
        <v>21</v>
      </c>
      <c r="C14" t="s">
        <v>22</v>
      </c>
    </row>
    <row r="15" ht="16" customHeight="1" spans="2:3">
      <c r="B15" s="267" t="s">
        <v>23</v>
      </c>
      <c r="C15" t="s">
        <v>24</v>
      </c>
    </row>
    <row r="16" ht="16" customHeight="1" spans="2:3">
      <c r="B16" s="267" t="s">
        <v>25</v>
      </c>
      <c r="C16" t="s">
        <v>26</v>
      </c>
    </row>
    <row r="17" ht="16" customHeight="1" spans="2:3">
      <c r="B17" s="267" t="s">
        <v>27</v>
      </c>
      <c r="C17" t="s">
        <v>28</v>
      </c>
    </row>
    <row r="18" ht="16" customHeight="1" spans="2:3">
      <c r="B18" s="267" t="s">
        <v>29</v>
      </c>
      <c r="C18" t="s">
        <v>30</v>
      </c>
    </row>
    <row r="19" ht="16" customHeight="1" spans="2:3">
      <c r="B19" s="267" t="s">
        <v>31</v>
      </c>
      <c r="C19" t="s">
        <v>32</v>
      </c>
    </row>
    <row r="20" ht="16" customHeight="1" spans="2:3">
      <c r="B20" s="267" t="s">
        <v>33</v>
      </c>
      <c r="C20" t="s">
        <v>34</v>
      </c>
    </row>
    <row r="21" ht="16" customHeight="1" spans="2:3">
      <c r="B21" s="267" t="s">
        <v>35</v>
      </c>
      <c r="C21" t="s">
        <v>36</v>
      </c>
    </row>
    <row r="22" ht="16" customHeight="1" spans="2:3">
      <c r="B22" s="267" t="s">
        <v>37</v>
      </c>
      <c r="C22" t="s">
        <v>38</v>
      </c>
    </row>
    <row r="23" ht="16" customHeight="1" spans="2:3">
      <c r="B23" s="267" t="s">
        <v>39</v>
      </c>
      <c r="C23" t="s">
        <v>40</v>
      </c>
    </row>
    <row r="24" ht="16" customHeight="1" spans="2:3">
      <c r="B24" s="267" t="s">
        <v>41</v>
      </c>
      <c r="C24" t="s">
        <v>42</v>
      </c>
    </row>
    <row r="25" ht="16" customHeight="1" spans="2:3">
      <c r="B25" s="267" t="s">
        <v>43</v>
      </c>
      <c r="C25" t="s">
        <v>44</v>
      </c>
    </row>
    <row r="26" spans="2:2">
      <c r="B26" s="267"/>
    </row>
    <row r="27" spans="2:2">
      <c r="B27" s="267"/>
    </row>
    <row r="28" spans="2:2">
      <c r="B28" s="267"/>
    </row>
    <row r="29" spans="2:2">
      <c r="B29" s="267"/>
    </row>
    <row r="30" spans="2:2">
      <c r="B30" s="267"/>
    </row>
    <row r="31" spans="2:2">
      <c r="B31" s="267"/>
    </row>
  </sheetData>
  <mergeCells count="1">
    <mergeCell ref="B2:E2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G14" sqref="G14"/>
    </sheetView>
  </sheetViews>
  <sheetFormatPr defaultColWidth="9" defaultRowHeight="24" customHeight="1" outlineLevelCol="2"/>
  <cols>
    <col min="1" max="1" width="46.625" style="58" customWidth="1"/>
    <col min="2" max="2" width="26.2583333333333" style="58" customWidth="1"/>
    <col min="3" max="3" width="26.2583333333333" style="12" customWidth="1"/>
    <col min="4" max="16384" width="9" style="58"/>
  </cols>
  <sheetData>
    <row r="1" customHeight="1" spans="1:1">
      <c r="A1" s="58" t="s">
        <v>620</v>
      </c>
    </row>
    <row r="2" ht="39.95" customHeight="1" spans="1:3">
      <c r="A2" s="59" t="s">
        <v>621</v>
      </c>
      <c r="B2" s="59"/>
      <c r="C2" s="60"/>
    </row>
    <row r="3" customHeight="1" spans="1:3">
      <c r="A3" s="61"/>
      <c r="B3" s="62"/>
      <c r="C3" s="63" t="s">
        <v>46</v>
      </c>
    </row>
    <row r="4" customHeight="1" spans="1:3">
      <c r="A4" s="64" t="s">
        <v>622</v>
      </c>
      <c r="B4" s="64" t="s">
        <v>446</v>
      </c>
      <c r="C4" s="65" t="s">
        <v>623</v>
      </c>
    </row>
    <row r="5" customHeight="1" spans="1:3">
      <c r="A5" s="66" t="s">
        <v>624</v>
      </c>
      <c r="B5" s="67"/>
      <c r="C5" s="68">
        <v>20000</v>
      </c>
    </row>
    <row r="6" customHeight="1" spans="1:3">
      <c r="A6" s="66" t="s">
        <v>625</v>
      </c>
      <c r="B6" s="67"/>
      <c r="C6" s="68">
        <v>1000</v>
      </c>
    </row>
    <row r="7" customHeight="1" spans="1:3">
      <c r="A7" s="66" t="s">
        <v>626</v>
      </c>
      <c r="B7" s="67"/>
      <c r="C7" s="68">
        <v>19000</v>
      </c>
    </row>
    <row r="8" customHeight="1" spans="1:3">
      <c r="A8" s="66" t="s">
        <v>627</v>
      </c>
      <c r="B8" s="67"/>
      <c r="C8" s="68">
        <v>0</v>
      </c>
    </row>
    <row r="9" customHeight="1" spans="1:3">
      <c r="A9" s="66" t="s">
        <v>628</v>
      </c>
      <c r="B9" s="67"/>
      <c r="C9" s="68">
        <v>154734</v>
      </c>
    </row>
    <row r="10" customHeight="1" spans="1:3">
      <c r="A10" s="66" t="s">
        <v>629</v>
      </c>
      <c r="B10" s="67"/>
      <c r="C10" s="68">
        <v>153568</v>
      </c>
    </row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E8" sqref="E8"/>
    </sheetView>
  </sheetViews>
  <sheetFormatPr defaultColWidth="9" defaultRowHeight="14.25" outlineLevelRow="6"/>
  <cols>
    <col min="10" max="11" width="9.375"/>
  </cols>
  <sheetData>
    <row r="1" spans="1:1">
      <c r="A1" s="58" t="s">
        <v>630</v>
      </c>
    </row>
    <row r="2" ht="22.5" spans="1:13">
      <c r="A2" s="141" t="s">
        <v>631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 t="s">
        <v>46</v>
      </c>
    </row>
    <row r="4" spans="1:13">
      <c r="A4" s="142" t="s">
        <v>632</v>
      </c>
      <c r="B4" s="142" t="s">
        <v>633</v>
      </c>
      <c r="C4" s="142" t="s">
        <v>634</v>
      </c>
      <c r="D4" s="142" t="s">
        <v>635</v>
      </c>
      <c r="E4" s="143" t="s">
        <v>636</v>
      </c>
      <c r="F4" s="142" t="s">
        <v>637</v>
      </c>
      <c r="G4" s="142" t="s">
        <v>638</v>
      </c>
      <c r="H4" s="143" t="s">
        <v>639</v>
      </c>
      <c r="I4" s="143" t="s">
        <v>640</v>
      </c>
      <c r="J4" s="153" t="s">
        <v>641</v>
      </c>
      <c r="K4" s="154"/>
      <c r="L4" s="155"/>
      <c r="M4" s="156" t="s">
        <v>642</v>
      </c>
    </row>
    <row r="5" spans="1:13">
      <c r="A5" s="144"/>
      <c r="B5" s="144"/>
      <c r="C5" s="144"/>
      <c r="D5" s="144"/>
      <c r="E5" s="145"/>
      <c r="F5" s="144"/>
      <c r="G5" s="144"/>
      <c r="H5" s="145"/>
      <c r="I5" s="145"/>
      <c r="J5" s="157" t="s">
        <v>643</v>
      </c>
      <c r="K5" s="157" t="s">
        <v>644</v>
      </c>
      <c r="L5" s="157" t="s">
        <v>645</v>
      </c>
      <c r="M5" s="156"/>
    </row>
    <row r="6" ht="27" spans="1:13">
      <c r="A6" s="146">
        <v>1</v>
      </c>
      <c r="B6" s="147">
        <v>2320301</v>
      </c>
      <c r="C6" s="148">
        <v>30701</v>
      </c>
      <c r="D6" s="149" t="s">
        <v>646</v>
      </c>
      <c r="E6" s="150"/>
      <c r="F6" s="151" t="s">
        <v>647</v>
      </c>
      <c r="G6" s="151" t="s">
        <v>648</v>
      </c>
      <c r="H6" s="152" t="s">
        <v>649</v>
      </c>
      <c r="I6" s="150" t="s">
        <v>650</v>
      </c>
      <c r="J6" s="158">
        <v>7302</v>
      </c>
      <c r="K6" s="158">
        <v>7302</v>
      </c>
      <c r="L6" s="159"/>
      <c r="M6" s="152"/>
    </row>
    <row r="7" ht="27" spans="1:13">
      <c r="A7" s="146">
        <v>2</v>
      </c>
      <c r="B7" s="147">
        <v>2320411</v>
      </c>
      <c r="C7" s="148">
        <v>30701</v>
      </c>
      <c r="D7" s="149" t="s">
        <v>651</v>
      </c>
      <c r="E7" s="150"/>
      <c r="F7" s="151" t="s">
        <v>647</v>
      </c>
      <c r="G7" s="151" t="s">
        <v>648</v>
      </c>
      <c r="H7" s="152" t="s">
        <v>649</v>
      </c>
      <c r="I7" s="150" t="s">
        <v>650</v>
      </c>
      <c r="J7" s="158">
        <v>9480</v>
      </c>
      <c r="K7" s="158">
        <v>9480</v>
      </c>
      <c r="L7" s="160"/>
      <c r="M7" s="160"/>
    </row>
  </sheetData>
  <mergeCells count="12">
    <mergeCell ref="A2:M2"/>
    <mergeCell ref="J4:L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showZeros="0" zoomScale="85" zoomScaleNormal="85" workbookViewId="0">
      <selection activeCell="C13" sqref="C13"/>
    </sheetView>
  </sheetViews>
  <sheetFormatPr defaultColWidth="9" defaultRowHeight="14.25" outlineLevelCol="2"/>
  <cols>
    <col min="1" max="1" width="15.8833333333333" style="45" customWidth="1"/>
    <col min="2" max="2" width="55.625" style="45" customWidth="1"/>
    <col min="3" max="3" width="22.625" style="104" customWidth="1"/>
    <col min="4" max="16384" width="9" style="45"/>
  </cols>
  <sheetData>
    <row r="1" ht="20.25" customHeight="1" spans="1:2">
      <c r="A1" s="106" t="s">
        <v>652</v>
      </c>
      <c r="B1" s="106"/>
    </row>
    <row r="2" ht="46.5" customHeight="1" spans="1:3">
      <c r="A2" s="107" t="s">
        <v>22</v>
      </c>
      <c r="B2" s="107"/>
      <c r="C2" s="107"/>
    </row>
    <row r="3" ht="27" customHeight="1" spans="1:3">
      <c r="A3" s="109"/>
      <c r="B3" s="109"/>
      <c r="C3" s="110" t="s">
        <v>46</v>
      </c>
    </row>
    <row r="4" s="100" customFormat="1" ht="35.1" customHeight="1" spans="1:3">
      <c r="A4" s="111" t="s">
        <v>653</v>
      </c>
      <c r="B4" s="111" t="s">
        <v>654</v>
      </c>
      <c r="C4" s="111" t="s">
        <v>446</v>
      </c>
    </row>
    <row r="5" s="101" customFormat="1" ht="36.95" customHeight="1" spans="1:3">
      <c r="A5" s="131">
        <v>1030148</v>
      </c>
      <c r="B5" s="132" t="s">
        <v>655</v>
      </c>
      <c r="C5" s="131">
        <v>25220</v>
      </c>
    </row>
    <row r="6" s="101" customFormat="1" ht="36.95" customHeight="1" spans="1:3">
      <c r="A6" s="131">
        <v>1030156</v>
      </c>
      <c r="B6" s="132" t="s">
        <v>656</v>
      </c>
      <c r="C6" s="131">
        <v>1000</v>
      </c>
    </row>
    <row r="7" s="101" customFormat="1" ht="36.95" customHeight="1" spans="1:3">
      <c r="A7" s="131">
        <v>1030178</v>
      </c>
      <c r="B7" s="133" t="s">
        <v>657</v>
      </c>
      <c r="C7" s="134">
        <v>300</v>
      </c>
    </row>
    <row r="8" s="102" customFormat="1" ht="35.1" customHeight="1" spans="1:3">
      <c r="A8" s="135"/>
      <c r="B8" s="135" t="s">
        <v>658</v>
      </c>
      <c r="C8" s="118">
        <f>SUM(C5:C7)</f>
        <v>26520</v>
      </c>
    </row>
    <row r="9" s="102" customFormat="1" ht="35.1" customHeight="1" spans="1:3">
      <c r="A9" s="136"/>
      <c r="B9" s="136" t="s">
        <v>659</v>
      </c>
      <c r="C9" s="118">
        <v>2100</v>
      </c>
    </row>
    <row r="10" s="102" customFormat="1" ht="35.1" customHeight="1" spans="1:3">
      <c r="A10" s="137">
        <v>1050498</v>
      </c>
      <c r="B10" s="136" t="s">
        <v>660</v>
      </c>
      <c r="C10" s="125"/>
    </row>
    <row r="11" s="102" customFormat="1" ht="35.1" customHeight="1" spans="1:3">
      <c r="A11" s="136"/>
      <c r="B11" s="136" t="s">
        <v>661</v>
      </c>
      <c r="C11" s="118"/>
    </row>
    <row r="12" s="102" customFormat="1" ht="35.1" customHeight="1" spans="1:3">
      <c r="A12" s="136"/>
      <c r="B12" s="136" t="s">
        <v>662</v>
      </c>
      <c r="C12" s="118"/>
    </row>
    <row r="13" s="102" customFormat="1" ht="35.1" customHeight="1" spans="1:3">
      <c r="A13" s="138"/>
      <c r="B13" s="138" t="s">
        <v>587</v>
      </c>
      <c r="C13" s="118">
        <f>SUM(C8:C12)</f>
        <v>28620</v>
      </c>
    </row>
    <row r="14" s="102" customFormat="1" ht="20.1" customHeight="1" spans="1:3">
      <c r="A14" s="119" t="s">
        <v>663</v>
      </c>
      <c r="B14" s="119"/>
      <c r="C14" s="119"/>
    </row>
    <row r="15" s="102" customFormat="1" ht="40.5" customHeight="1" spans="1:3">
      <c r="A15" s="139"/>
      <c r="B15" s="139"/>
      <c r="C15" s="140"/>
    </row>
    <row r="16" s="100" customFormat="1" ht="19.5" hidden="1" customHeight="1" spans="1:3">
      <c r="A16" s="121"/>
      <c r="B16" s="121"/>
      <c r="C16" s="122">
        <f>475+475*0.8</f>
        <v>855</v>
      </c>
    </row>
    <row r="17" s="102" customFormat="1" ht="20.1" hidden="1" customHeight="1" spans="1:3">
      <c r="A17" s="45"/>
      <c r="B17" s="45" t="s">
        <v>664</v>
      </c>
      <c r="C17" s="104">
        <v>60</v>
      </c>
    </row>
    <row r="18" hidden="1" spans="2:3">
      <c r="B18" s="45" t="s">
        <v>665</v>
      </c>
      <c r="C18" s="104">
        <f>263</f>
        <v>263</v>
      </c>
    </row>
    <row r="19" hidden="1" spans="2:3">
      <c r="B19" s="45" t="s">
        <v>666</v>
      </c>
      <c r="C19" s="104">
        <v>200</v>
      </c>
    </row>
    <row r="20" hidden="1" spans="2:3">
      <c r="B20" s="45" t="s">
        <v>667</v>
      </c>
      <c r="C20" s="104">
        <v>300</v>
      </c>
    </row>
    <row r="21" ht="27.75" hidden="1" customHeight="1" spans="1:3">
      <c r="A21" s="104"/>
      <c r="B21" s="104" t="s">
        <v>668</v>
      </c>
      <c r="C21" s="104">
        <f>450*0.9</f>
        <v>405</v>
      </c>
    </row>
    <row r="22" hidden="1" spans="3:3">
      <c r="C22" s="124" t="e">
        <f>#REF!+C6+C7</f>
        <v>#REF!</v>
      </c>
    </row>
    <row r="23" hidden="1"/>
    <row r="24" hidden="1" spans="3:3">
      <c r="C24" s="124"/>
    </row>
    <row r="25" hidden="1"/>
    <row r="26" hidden="1"/>
    <row r="27" hidden="1"/>
    <row r="28" hidden="1" spans="3:3">
      <c r="C28" s="104" t="s">
        <v>86</v>
      </c>
    </row>
    <row r="29" hidden="1"/>
    <row r="30" hidden="1"/>
    <row r="31" hidden="1"/>
    <row r="32" hidden="1"/>
    <row r="33" hidden="1"/>
    <row r="34" hidden="1"/>
    <row r="35" hidden="1"/>
    <row r="36" hidden="1"/>
    <row r="37" hidden="1"/>
  </sheetData>
  <mergeCells count="2">
    <mergeCell ref="A2:C2"/>
    <mergeCell ref="A14:C14"/>
  </mergeCells>
  <printOptions horizontalCentered="1"/>
  <pageMargins left="0.786805555555556" right="0.786805555555556" top="0.865277777777778" bottom="0.747916666666667" header="0.511805555555556" footer="0.511805555555556"/>
  <pageSetup paperSize="9" firstPageNumber="40" orientation="portrait" useFirstPageNumber="1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"/>
  <sheetViews>
    <sheetView showZeros="0" zoomScale="85" zoomScaleNormal="85" topLeftCell="A6" workbookViewId="0">
      <selection activeCell="B56" sqref="B56"/>
    </sheetView>
  </sheetViews>
  <sheetFormatPr defaultColWidth="9" defaultRowHeight="14.25" outlineLevelCol="2"/>
  <cols>
    <col min="1" max="1" width="13.2333333333333" style="103" customWidth="1"/>
    <col min="2" max="2" width="48.525" style="45" customWidth="1"/>
    <col min="3" max="3" width="21.175" style="104" customWidth="1"/>
    <col min="4" max="16384" width="9" style="45"/>
  </cols>
  <sheetData>
    <row r="1" ht="20.25" customHeight="1" spans="1:2">
      <c r="A1" s="105" t="s">
        <v>669</v>
      </c>
      <c r="B1" s="106"/>
    </row>
    <row r="2" ht="36" customHeight="1" spans="1:3">
      <c r="A2" s="107" t="s">
        <v>24</v>
      </c>
      <c r="B2" s="107"/>
      <c r="C2" s="107"/>
    </row>
    <row r="3" ht="27" customHeight="1" spans="1:3">
      <c r="A3" s="108"/>
      <c r="B3" s="109"/>
      <c r="C3" s="110" t="s">
        <v>46</v>
      </c>
    </row>
    <row r="4" s="100" customFormat="1" ht="27.95" customHeight="1" spans="1:3">
      <c r="A4" s="111" t="s">
        <v>670</v>
      </c>
      <c r="B4" s="111" t="s">
        <v>671</v>
      </c>
      <c r="C4" s="111" t="s">
        <v>446</v>
      </c>
    </row>
    <row r="5" s="101" customFormat="1" ht="27.95" customHeight="1" spans="1:3">
      <c r="A5" s="112"/>
      <c r="B5" s="113" t="s">
        <v>672</v>
      </c>
      <c r="C5" s="114">
        <f>C6+C12+C14</f>
        <v>17040</v>
      </c>
    </row>
    <row r="6" s="101" customFormat="1" ht="27.95" customHeight="1" spans="1:3">
      <c r="A6" s="112">
        <v>21208</v>
      </c>
      <c r="B6" s="113" t="s">
        <v>673</v>
      </c>
      <c r="C6" s="114">
        <f>SUM(C7:C11)</f>
        <v>15740</v>
      </c>
    </row>
    <row r="7" s="101" customFormat="1" ht="27.95" customHeight="1" spans="1:3">
      <c r="A7" s="112">
        <v>2120801</v>
      </c>
      <c r="B7" s="113" t="s">
        <v>674</v>
      </c>
      <c r="C7" s="114">
        <v>10290</v>
      </c>
    </row>
    <row r="8" s="101" customFormat="1" ht="27.95" customHeight="1" spans="1:3">
      <c r="A8" s="112">
        <v>2120802</v>
      </c>
      <c r="B8" s="113" t="s">
        <v>675</v>
      </c>
      <c r="C8" s="114">
        <v>800</v>
      </c>
    </row>
    <row r="9" s="101" customFormat="1" ht="27.95" customHeight="1" spans="1:3">
      <c r="A9" s="112">
        <v>2120806</v>
      </c>
      <c r="B9" s="113" t="s">
        <v>676</v>
      </c>
      <c r="C9" s="114">
        <v>350</v>
      </c>
    </row>
    <row r="10" s="101" customFormat="1" ht="27.95" customHeight="1" spans="1:3">
      <c r="A10" s="112">
        <v>2120814</v>
      </c>
      <c r="B10" s="113" t="s">
        <v>677</v>
      </c>
      <c r="C10" s="114">
        <v>1900</v>
      </c>
    </row>
    <row r="11" s="101" customFormat="1" ht="27.95" customHeight="1" spans="1:3">
      <c r="A11" s="112">
        <v>2120899</v>
      </c>
      <c r="B11" s="113" t="s">
        <v>678</v>
      </c>
      <c r="C11" s="114">
        <v>2400</v>
      </c>
    </row>
    <row r="12" s="101" customFormat="1" ht="27.95" customHeight="1" spans="1:3">
      <c r="A12" s="112">
        <v>21213</v>
      </c>
      <c r="B12" s="115" t="s">
        <v>679</v>
      </c>
      <c r="C12" s="114">
        <f>C13</f>
        <v>1000</v>
      </c>
    </row>
    <row r="13" s="101" customFormat="1" ht="27.95" customHeight="1" spans="1:3">
      <c r="A13" s="112">
        <v>2121399</v>
      </c>
      <c r="B13" s="115" t="s">
        <v>680</v>
      </c>
      <c r="C13" s="114">
        <v>1000</v>
      </c>
    </row>
    <row r="14" s="101" customFormat="1" ht="27.95" customHeight="1" spans="1:3">
      <c r="A14" s="112">
        <v>21214</v>
      </c>
      <c r="B14" s="115" t="s">
        <v>681</v>
      </c>
      <c r="C14" s="114">
        <f>C15</f>
        <v>300</v>
      </c>
    </row>
    <row r="15" s="101" customFormat="1" ht="27.95" customHeight="1" spans="1:3">
      <c r="A15" s="112">
        <v>2121499</v>
      </c>
      <c r="B15" s="115" t="s">
        <v>682</v>
      </c>
      <c r="C15" s="114">
        <v>300</v>
      </c>
    </row>
    <row r="16" s="101" customFormat="1" ht="27.95" customHeight="1" spans="1:3">
      <c r="A16" s="112">
        <v>229</v>
      </c>
      <c r="B16" s="115" t="s">
        <v>683</v>
      </c>
      <c r="C16" s="114"/>
    </row>
    <row r="17" s="101" customFormat="1" ht="27.95" customHeight="1" spans="1:3">
      <c r="A17" s="112">
        <v>2290402</v>
      </c>
      <c r="B17" s="115" t="s">
        <v>684</v>
      </c>
      <c r="C17" s="114"/>
    </row>
    <row r="18" s="101" customFormat="1" ht="27.95" customHeight="1" spans="1:3">
      <c r="A18" s="112">
        <v>23204</v>
      </c>
      <c r="B18" s="115" t="s">
        <v>685</v>
      </c>
      <c r="C18" s="114">
        <f>C19</f>
        <v>9480</v>
      </c>
    </row>
    <row r="19" s="101" customFormat="1" ht="27.95" customHeight="1" spans="1:3">
      <c r="A19" s="112">
        <v>2320411</v>
      </c>
      <c r="B19" s="115" t="s">
        <v>686</v>
      </c>
      <c r="C19" s="114">
        <v>9480</v>
      </c>
    </row>
    <row r="20" s="102" customFormat="1" ht="27.95" customHeight="1" spans="1:3">
      <c r="A20" s="116"/>
      <c r="B20" s="117" t="s">
        <v>687</v>
      </c>
      <c r="C20" s="125">
        <f>C18+C16+C5</f>
        <v>26520</v>
      </c>
    </row>
    <row r="21" s="102" customFormat="1" ht="27.95" customHeight="1" spans="1:3">
      <c r="A21" s="116"/>
      <c r="B21" s="126" t="s">
        <v>688</v>
      </c>
      <c r="C21" s="125">
        <v>2100</v>
      </c>
    </row>
    <row r="22" s="102" customFormat="1" ht="27.95" customHeight="1" spans="1:3">
      <c r="A22" s="127"/>
      <c r="B22" s="115" t="s">
        <v>689</v>
      </c>
      <c r="C22" s="114"/>
    </row>
    <row r="23" s="102" customFormat="1" ht="27.95" customHeight="1" spans="1:3">
      <c r="A23" s="128"/>
      <c r="B23" s="126" t="s">
        <v>690</v>
      </c>
      <c r="C23" s="125"/>
    </row>
    <row r="24" s="102" customFormat="1" ht="27.95" customHeight="1" spans="1:3">
      <c r="A24" s="128"/>
      <c r="B24" s="126" t="s">
        <v>691</v>
      </c>
      <c r="C24" s="118"/>
    </row>
    <row r="25" s="102" customFormat="1" ht="27.95" customHeight="1" spans="1:3">
      <c r="A25" s="129"/>
      <c r="B25" s="130" t="s">
        <v>692</v>
      </c>
      <c r="C25" s="118">
        <f>SUM(C20:C24)</f>
        <v>28620</v>
      </c>
    </row>
    <row r="26" s="102" customFormat="1" ht="24" customHeight="1" spans="1:3">
      <c r="A26" s="119" t="s">
        <v>58</v>
      </c>
      <c r="B26" s="119"/>
      <c r="C26" s="119"/>
    </row>
    <row r="27" s="100" customFormat="1" ht="19.5" hidden="1" customHeight="1" spans="1:3">
      <c r="A27" s="120"/>
      <c r="B27" s="121"/>
      <c r="C27" s="122">
        <f>475+475*0.8</f>
        <v>855</v>
      </c>
    </row>
    <row r="28" s="102" customFormat="1" ht="20.1" hidden="1" customHeight="1" spans="1:3">
      <c r="A28" s="103"/>
      <c r="B28" s="45" t="s">
        <v>664</v>
      </c>
      <c r="C28" s="104">
        <v>60</v>
      </c>
    </row>
    <row r="29" hidden="1" spans="2:3">
      <c r="B29" s="45" t="s">
        <v>665</v>
      </c>
      <c r="C29" s="104">
        <f>263</f>
        <v>263</v>
      </c>
    </row>
    <row r="30" hidden="1" spans="2:3">
      <c r="B30" s="45" t="s">
        <v>666</v>
      </c>
      <c r="C30" s="104">
        <v>200</v>
      </c>
    </row>
    <row r="31" hidden="1" spans="2:3">
      <c r="B31" s="45" t="s">
        <v>667</v>
      </c>
      <c r="C31" s="104">
        <v>300</v>
      </c>
    </row>
    <row r="32" ht="27.75" hidden="1" customHeight="1" spans="1:3">
      <c r="A32" s="123"/>
      <c r="B32" s="104" t="s">
        <v>668</v>
      </c>
      <c r="C32" s="104">
        <f>450*0.9</f>
        <v>405</v>
      </c>
    </row>
    <row r="33" hidden="1" spans="3:3">
      <c r="C33" s="124" t="e">
        <f>#REF!+#REF!+#REF!</f>
        <v>#REF!</v>
      </c>
    </row>
    <row r="34" hidden="1"/>
    <row r="35" hidden="1" spans="3:3">
      <c r="C35" s="124"/>
    </row>
    <row r="36" hidden="1"/>
    <row r="37" hidden="1"/>
    <row r="38" hidden="1"/>
    <row r="39" hidden="1" spans="3:3">
      <c r="C39" s="104" t="s">
        <v>86</v>
      </c>
    </row>
    <row r="40" hidden="1"/>
    <row r="41" hidden="1"/>
    <row r="42" hidden="1"/>
    <row r="43" hidden="1"/>
    <row r="44" hidden="1"/>
    <row r="45" hidden="1"/>
    <row r="46" hidden="1"/>
    <row r="47" hidden="1"/>
    <row r="48" hidden="1"/>
  </sheetData>
  <mergeCells count="2">
    <mergeCell ref="A2:C2"/>
    <mergeCell ref="A26:C26"/>
  </mergeCells>
  <printOptions horizontalCentered="1"/>
  <pageMargins left="0.786805555555556" right="0.786805555555556" top="0.865277777777778" bottom="0.747916666666667" header="0.511805555555556" footer="0.511805555555556"/>
  <pageSetup paperSize="9" firstPageNumber="40" orientation="portrait" useFirstPageNumber="1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topLeftCell="A6" workbookViewId="0">
      <selection activeCell="C5" sqref="C5"/>
    </sheetView>
  </sheetViews>
  <sheetFormatPr defaultColWidth="9" defaultRowHeight="14.25" outlineLevelCol="2"/>
  <cols>
    <col min="1" max="1" width="13.2333333333333" style="103" customWidth="1"/>
    <col min="2" max="2" width="48.525" style="45" customWidth="1"/>
    <col min="3" max="3" width="21.175" style="104" customWidth="1"/>
    <col min="4" max="16384" width="9" style="45"/>
  </cols>
  <sheetData>
    <row r="1" s="45" customFormat="1" ht="20.25" customHeight="1" spans="1:3">
      <c r="A1" s="105" t="s">
        <v>693</v>
      </c>
      <c r="B1" s="106"/>
      <c r="C1" s="104"/>
    </row>
    <row r="2" s="45" customFormat="1" ht="25.5" spans="1:3">
      <c r="A2" s="107" t="s">
        <v>26</v>
      </c>
      <c r="B2" s="107"/>
      <c r="C2" s="107"/>
    </row>
    <row r="3" s="45" customFormat="1" ht="27" customHeight="1" spans="1:3">
      <c r="A3" s="108"/>
      <c r="B3" s="109"/>
      <c r="C3" s="110" t="s">
        <v>46</v>
      </c>
    </row>
    <row r="4" s="100" customFormat="1" ht="27.95" customHeight="1" spans="1:3">
      <c r="A4" s="111" t="s">
        <v>670</v>
      </c>
      <c r="B4" s="111" t="s">
        <v>671</v>
      </c>
      <c r="C4" s="111" t="s">
        <v>446</v>
      </c>
    </row>
    <row r="5" s="101" customFormat="1" ht="27.95" customHeight="1" spans="1:3">
      <c r="A5" s="112"/>
      <c r="B5" s="113" t="s">
        <v>672</v>
      </c>
      <c r="C5" s="114">
        <f>C6+C12+C14</f>
        <v>17040</v>
      </c>
    </row>
    <row r="6" s="101" customFormat="1" ht="27.95" customHeight="1" spans="1:3">
      <c r="A6" s="112">
        <v>21208</v>
      </c>
      <c r="B6" s="113" t="s">
        <v>673</v>
      </c>
      <c r="C6" s="114">
        <f>C7+C8+C9+C10+C11</f>
        <v>15740</v>
      </c>
    </row>
    <row r="7" s="101" customFormat="1" ht="27.95" customHeight="1" spans="1:3">
      <c r="A7" s="112">
        <v>2120801</v>
      </c>
      <c r="B7" s="113" t="s">
        <v>674</v>
      </c>
      <c r="C7" s="114">
        <v>10290</v>
      </c>
    </row>
    <row r="8" s="101" customFormat="1" ht="27.95" customHeight="1" spans="1:3">
      <c r="A8" s="112">
        <v>2120802</v>
      </c>
      <c r="B8" s="113" t="s">
        <v>675</v>
      </c>
      <c r="C8" s="114">
        <v>800</v>
      </c>
    </row>
    <row r="9" s="101" customFormat="1" ht="27.95" customHeight="1" spans="1:3">
      <c r="A9" s="112">
        <v>2120806</v>
      </c>
      <c r="B9" s="113" t="s">
        <v>676</v>
      </c>
      <c r="C9" s="114">
        <v>350</v>
      </c>
    </row>
    <row r="10" s="101" customFormat="1" ht="27.95" customHeight="1" spans="1:3">
      <c r="A10" s="112">
        <v>2120814</v>
      </c>
      <c r="B10" s="113" t="s">
        <v>677</v>
      </c>
      <c r="C10" s="114">
        <v>1900</v>
      </c>
    </row>
    <row r="11" s="101" customFormat="1" ht="27.95" customHeight="1" spans="1:3">
      <c r="A11" s="112">
        <v>2120899</v>
      </c>
      <c r="B11" s="113" t="s">
        <v>678</v>
      </c>
      <c r="C11" s="114">
        <v>2400</v>
      </c>
    </row>
    <row r="12" s="101" customFormat="1" ht="27.95" customHeight="1" spans="1:3">
      <c r="A12" s="112">
        <v>21213</v>
      </c>
      <c r="B12" s="115" t="s">
        <v>679</v>
      </c>
      <c r="C12" s="114">
        <f>C13</f>
        <v>1000</v>
      </c>
    </row>
    <row r="13" s="101" customFormat="1" ht="27.95" customHeight="1" spans="1:3">
      <c r="A13" s="112">
        <v>2121399</v>
      </c>
      <c r="B13" s="115" t="s">
        <v>680</v>
      </c>
      <c r="C13" s="114">
        <v>1000</v>
      </c>
    </row>
    <row r="14" s="101" customFormat="1" ht="27.95" customHeight="1" spans="1:3">
      <c r="A14" s="112">
        <v>21214</v>
      </c>
      <c r="B14" s="115" t="s">
        <v>681</v>
      </c>
      <c r="C14" s="114">
        <f>C15</f>
        <v>300</v>
      </c>
    </row>
    <row r="15" s="101" customFormat="1" ht="27.95" customHeight="1" spans="1:3">
      <c r="A15" s="112">
        <v>2121499</v>
      </c>
      <c r="B15" s="115" t="s">
        <v>682</v>
      </c>
      <c r="C15" s="114">
        <v>300</v>
      </c>
    </row>
    <row r="16" s="101" customFormat="1" ht="27.95" customHeight="1" spans="1:3">
      <c r="A16" s="112">
        <v>229</v>
      </c>
      <c r="B16" s="115" t="s">
        <v>683</v>
      </c>
      <c r="C16" s="114"/>
    </row>
    <row r="17" s="101" customFormat="1" ht="27.95" customHeight="1" spans="1:3">
      <c r="A17" s="112">
        <v>2290402</v>
      </c>
      <c r="B17" s="115" t="s">
        <v>684</v>
      </c>
      <c r="C17" s="114"/>
    </row>
    <row r="18" s="101" customFormat="1" ht="27.95" customHeight="1" spans="1:3">
      <c r="A18" s="112">
        <v>23204</v>
      </c>
      <c r="B18" s="115" t="s">
        <v>685</v>
      </c>
      <c r="C18" s="114">
        <f>C19</f>
        <v>9480</v>
      </c>
    </row>
    <row r="19" s="101" customFormat="1" ht="27.95" customHeight="1" spans="1:3">
      <c r="A19" s="112">
        <v>2320411</v>
      </c>
      <c r="B19" s="115" t="s">
        <v>686</v>
      </c>
      <c r="C19" s="114">
        <v>9480</v>
      </c>
    </row>
    <row r="20" s="102" customFormat="1" ht="27.95" customHeight="1" spans="1:3">
      <c r="A20" s="116"/>
      <c r="B20" s="117" t="s">
        <v>687</v>
      </c>
      <c r="C20" s="118">
        <f>C18+C16+C5</f>
        <v>26520</v>
      </c>
    </row>
    <row r="21" s="102" customFormat="1" ht="24" customHeight="1" spans="1:3">
      <c r="A21" s="119" t="s">
        <v>58</v>
      </c>
      <c r="B21" s="119"/>
      <c r="C21" s="119"/>
    </row>
    <row r="22" s="100" customFormat="1" ht="19.5" hidden="1" customHeight="1" spans="1:3">
      <c r="A22" s="120"/>
      <c r="B22" s="121"/>
      <c r="C22" s="122">
        <f>475+475*0.8</f>
        <v>855</v>
      </c>
    </row>
    <row r="23" s="102" customFormat="1" ht="20.1" hidden="1" customHeight="1" spans="1:3">
      <c r="A23" s="103"/>
      <c r="B23" s="45" t="s">
        <v>664</v>
      </c>
      <c r="C23" s="104">
        <v>60</v>
      </c>
    </row>
    <row r="24" s="45" customFormat="1" hidden="1" spans="1:3">
      <c r="A24" s="103"/>
      <c r="B24" s="45" t="s">
        <v>665</v>
      </c>
      <c r="C24" s="104">
        <f>263</f>
        <v>263</v>
      </c>
    </row>
    <row r="25" s="45" customFormat="1" hidden="1" spans="1:3">
      <c r="A25" s="103"/>
      <c r="B25" s="45" t="s">
        <v>666</v>
      </c>
      <c r="C25" s="104">
        <v>200</v>
      </c>
    </row>
    <row r="26" s="45" customFormat="1" hidden="1" spans="1:3">
      <c r="A26" s="103"/>
      <c r="B26" s="45" t="s">
        <v>667</v>
      </c>
      <c r="C26" s="104">
        <v>300</v>
      </c>
    </row>
    <row r="27" s="45" customFormat="1" ht="27.75" hidden="1" customHeight="1" spans="1:3">
      <c r="A27" s="123"/>
      <c r="B27" s="104" t="s">
        <v>668</v>
      </c>
      <c r="C27" s="104">
        <f>450*0.9</f>
        <v>405</v>
      </c>
    </row>
    <row r="28" s="45" customFormat="1" hidden="1" spans="1:3">
      <c r="A28" s="103"/>
      <c r="C28" s="124" t="e">
        <f>#REF!+#REF!+#REF!</f>
        <v>#REF!</v>
      </c>
    </row>
    <row r="29" s="45" customFormat="1" hidden="1" spans="1:3">
      <c r="A29" s="103"/>
      <c r="C29" s="104"/>
    </row>
    <row r="30" s="45" customFormat="1" hidden="1" spans="1:3">
      <c r="A30" s="103"/>
      <c r="C30" s="124"/>
    </row>
    <row r="31" s="45" customFormat="1" hidden="1" spans="1:3">
      <c r="A31" s="103"/>
      <c r="C31" s="104"/>
    </row>
    <row r="32" s="45" customFormat="1" hidden="1" spans="1:3">
      <c r="A32" s="103"/>
      <c r="C32" s="104"/>
    </row>
    <row r="33" s="45" customFormat="1" hidden="1" spans="1:3">
      <c r="A33" s="103"/>
      <c r="C33" s="104"/>
    </row>
    <row r="34" s="45" customFormat="1" hidden="1" spans="1:3">
      <c r="A34" s="103"/>
      <c r="C34" s="104" t="s">
        <v>86</v>
      </c>
    </row>
    <row r="35" s="45" customFormat="1" hidden="1" spans="1:3">
      <c r="A35" s="103"/>
      <c r="C35" s="104"/>
    </row>
    <row r="36" s="45" customFormat="1" hidden="1" spans="1:3">
      <c r="A36" s="103"/>
      <c r="C36" s="104"/>
    </row>
    <row r="37" s="45" customFormat="1" hidden="1" spans="1:3">
      <c r="A37" s="103"/>
      <c r="C37" s="104"/>
    </row>
    <row r="38" s="45" customFormat="1" hidden="1" spans="1:3">
      <c r="A38" s="103"/>
      <c r="C38" s="104"/>
    </row>
    <row r="39" s="45" customFormat="1" hidden="1" spans="1:3">
      <c r="A39" s="103"/>
      <c r="C39" s="104"/>
    </row>
    <row r="40" s="45" customFormat="1" hidden="1" spans="1:3">
      <c r="A40" s="103"/>
      <c r="C40" s="104"/>
    </row>
    <row r="41" s="45" customFormat="1" hidden="1" spans="1:3">
      <c r="A41" s="103"/>
      <c r="C41" s="104"/>
    </row>
    <row r="42" s="45" customFormat="1" hidden="1" spans="1:3">
      <c r="A42" s="103"/>
      <c r="C42" s="104"/>
    </row>
    <row r="43" s="45" customFormat="1" hidden="1" spans="1:3">
      <c r="A43" s="103"/>
      <c r="C43" s="104"/>
    </row>
  </sheetData>
  <mergeCells count="2">
    <mergeCell ref="A2:C2"/>
    <mergeCell ref="A21:C2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6" sqref="A6"/>
    </sheetView>
  </sheetViews>
  <sheetFormatPr defaultColWidth="9.125" defaultRowHeight="14.25" outlineLevelCol="1"/>
  <cols>
    <col min="1" max="1" width="56.25" style="88" customWidth="1"/>
    <col min="2" max="2" width="23.75" style="88" customWidth="1"/>
    <col min="3" max="3" width="21.5" style="88" customWidth="1"/>
    <col min="4" max="253" width="9.125" style="88"/>
    <col min="254" max="254" width="29.625" style="88" customWidth="1"/>
    <col min="255" max="255" width="12.25" style="88" customWidth="1"/>
    <col min="256" max="256" width="12" style="88" customWidth="1"/>
    <col min="257" max="257" width="10.75" style="88" customWidth="1"/>
    <col min="258" max="258" width="19.125" style="88" customWidth="1"/>
    <col min="259" max="259" width="21.5" style="88" customWidth="1"/>
    <col min="260" max="509" width="9.125" style="88"/>
    <col min="510" max="510" width="29.625" style="88" customWidth="1"/>
    <col min="511" max="511" width="12.25" style="88" customWidth="1"/>
    <col min="512" max="512" width="12" style="88" customWidth="1"/>
    <col min="513" max="513" width="10.75" style="88" customWidth="1"/>
    <col min="514" max="514" width="19.125" style="88" customWidth="1"/>
    <col min="515" max="515" width="21.5" style="88" customWidth="1"/>
    <col min="516" max="765" width="9.125" style="88"/>
    <col min="766" max="766" width="29.625" style="88" customWidth="1"/>
    <col min="767" max="767" width="12.25" style="88" customWidth="1"/>
    <col min="768" max="768" width="12" style="88" customWidth="1"/>
    <col min="769" max="769" width="10.75" style="88" customWidth="1"/>
    <col min="770" max="770" width="19.125" style="88" customWidth="1"/>
    <col min="771" max="771" width="21.5" style="88" customWidth="1"/>
    <col min="772" max="1021" width="9.125" style="88"/>
    <col min="1022" max="1022" width="29.625" style="88" customWidth="1"/>
    <col min="1023" max="1023" width="12.25" style="88" customWidth="1"/>
    <col min="1024" max="1024" width="12" style="88" customWidth="1"/>
    <col min="1025" max="1025" width="10.75" style="88" customWidth="1"/>
    <col min="1026" max="1026" width="19.125" style="88" customWidth="1"/>
    <col min="1027" max="1027" width="21.5" style="88" customWidth="1"/>
    <col min="1028" max="1277" width="9.125" style="88"/>
    <col min="1278" max="1278" width="29.625" style="88" customWidth="1"/>
    <col min="1279" max="1279" width="12.25" style="88" customWidth="1"/>
    <col min="1280" max="1280" width="12" style="88" customWidth="1"/>
    <col min="1281" max="1281" width="10.75" style="88" customWidth="1"/>
    <col min="1282" max="1282" width="19.125" style="88" customWidth="1"/>
    <col min="1283" max="1283" width="21.5" style="88" customWidth="1"/>
    <col min="1284" max="1533" width="9.125" style="88"/>
    <col min="1534" max="1534" width="29.625" style="88" customWidth="1"/>
    <col min="1535" max="1535" width="12.25" style="88" customWidth="1"/>
    <col min="1536" max="1536" width="12" style="88" customWidth="1"/>
    <col min="1537" max="1537" width="10.75" style="88" customWidth="1"/>
    <col min="1538" max="1538" width="19.125" style="88" customWidth="1"/>
    <col min="1539" max="1539" width="21.5" style="88" customWidth="1"/>
    <col min="1540" max="1789" width="9.125" style="88"/>
    <col min="1790" max="1790" width="29.625" style="88" customWidth="1"/>
    <col min="1791" max="1791" width="12.25" style="88" customWidth="1"/>
    <col min="1792" max="1792" width="12" style="88" customWidth="1"/>
    <col min="1793" max="1793" width="10.75" style="88" customWidth="1"/>
    <col min="1794" max="1794" width="19.125" style="88" customWidth="1"/>
    <col min="1795" max="1795" width="21.5" style="88" customWidth="1"/>
    <col min="1796" max="2045" width="9.125" style="88"/>
    <col min="2046" max="2046" width="29.625" style="88" customWidth="1"/>
    <col min="2047" max="2047" width="12.25" style="88" customWidth="1"/>
    <col min="2048" max="2048" width="12" style="88" customWidth="1"/>
    <col min="2049" max="2049" width="10.75" style="88" customWidth="1"/>
    <col min="2050" max="2050" width="19.125" style="88" customWidth="1"/>
    <col min="2051" max="2051" width="21.5" style="88" customWidth="1"/>
    <col min="2052" max="2301" width="9.125" style="88"/>
    <col min="2302" max="2302" width="29.625" style="88" customWidth="1"/>
    <col min="2303" max="2303" width="12.25" style="88" customWidth="1"/>
    <col min="2304" max="2304" width="12" style="88" customWidth="1"/>
    <col min="2305" max="2305" width="10.75" style="88" customWidth="1"/>
    <col min="2306" max="2306" width="19.125" style="88" customWidth="1"/>
    <col min="2307" max="2307" width="21.5" style="88" customWidth="1"/>
    <col min="2308" max="2557" width="9.125" style="88"/>
    <col min="2558" max="2558" width="29.625" style="88" customWidth="1"/>
    <col min="2559" max="2559" width="12.25" style="88" customWidth="1"/>
    <col min="2560" max="2560" width="12" style="88" customWidth="1"/>
    <col min="2561" max="2561" width="10.75" style="88" customWidth="1"/>
    <col min="2562" max="2562" width="19.125" style="88" customWidth="1"/>
    <col min="2563" max="2563" width="21.5" style="88" customWidth="1"/>
    <col min="2564" max="2813" width="9.125" style="88"/>
    <col min="2814" max="2814" width="29.625" style="88" customWidth="1"/>
    <col min="2815" max="2815" width="12.25" style="88" customWidth="1"/>
    <col min="2816" max="2816" width="12" style="88" customWidth="1"/>
    <col min="2817" max="2817" width="10.75" style="88" customWidth="1"/>
    <col min="2818" max="2818" width="19.125" style="88" customWidth="1"/>
    <col min="2819" max="2819" width="21.5" style="88" customWidth="1"/>
    <col min="2820" max="3069" width="9.125" style="88"/>
    <col min="3070" max="3070" width="29.625" style="88" customWidth="1"/>
    <col min="3071" max="3071" width="12.25" style="88" customWidth="1"/>
    <col min="3072" max="3072" width="12" style="88" customWidth="1"/>
    <col min="3073" max="3073" width="10.75" style="88" customWidth="1"/>
    <col min="3074" max="3074" width="19.125" style="88" customWidth="1"/>
    <col min="3075" max="3075" width="21.5" style="88" customWidth="1"/>
    <col min="3076" max="3325" width="9.125" style="88"/>
    <col min="3326" max="3326" width="29.625" style="88" customWidth="1"/>
    <col min="3327" max="3327" width="12.25" style="88" customWidth="1"/>
    <col min="3328" max="3328" width="12" style="88" customWidth="1"/>
    <col min="3329" max="3329" width="10.75" style="88" customWidth="1"/>
    <col min="3330" max="3330" width="19.125" style="88" customWidth="1"/>
    <col min="3331" max="3331" width="21.5" style="88" customWidth="1"/>
    <col min="3332" max="3581" width="9.125" style="88"/>
    <col min="3582" max="3582" width="29.625" style="88" customWidth="1"/>
    <col min="3583" max="3583" width="12.25" style="88" customWidth="1"/>
    <col min="3584" max="3584" width="12" style="88" customWidth="1"/>
    <col min="3585" max="3585" width="10.75" style="88" customWidth="1"/>
    <col min="3586" max="3586" width="19.125" style="88" customWidth="1"/>
    <col min="3587" max="3587" width="21.5" style="88" customWidth="1"/>
    <col min="3588" max="3837" width="9.125" style="88"/>
    <col min="3838" max="3838" width="29.625" style="88" customWidth="1"/>
    <col min="3839" max="3839" width="12.25" style="88" customWidth="1"/>
    <col min="3840" max="3840" width="12" style="88" customWidth="1"/>
    <col min="3841" max="3841" width="10.75" style="88" customWidth="1"/>
    <col min="3842" max="3842" width="19.125" style="88" customWidth="1"/>
    <col min="3843" max="3843" width="21.5" style="88" customWidth="1"/>
    <col min="3844" max="4093" width="9.125" style="88"/>
    <col min="4094" max="4094" width="29.625" style="88" customWidth="1"/>
    <col min="4095" max="4095" width="12.25" style="88" customWidth="1"/>
    <col min="4096" max="4096" width="12" style="88" customWidth="1"/>
    <col min="4097" max="4097" width="10.75" style="88" customWidth="1"/>
    <col min="4098" max="4098" width="19.125" style="88" customWidth="1"/>
    <col min="4099" max="4099" width="21.5" style="88" customWidth="1"/>
    <col min="4100" max="4349" width="9.125" style="88"/>
    <col min="4350" max="4350" width="29.625" style="88" customWidth="1"/>
    <col min="4351" max="4351" width="12.25" style="88" customWidth="1"/>
    <col min="4352" max="4352" width="12" style="88" customWidth="1"/>
    <col min="4353" max="4353" width="10.75" style="88" customWidth="1"/>
    <col min="4354" max="4354" width="19.125" style="88" customWidth="1"/>
    <col min="4355" max="4355" width="21.5" style="88" customWidth="1"/>
    <col min="4356" max="4605" width="9.125" style="88"/>
    <col min="4606" max="4606" width="29.625" style="88" customWidth="1"/>
    <col min="4607" max="4607" width="12.25" style="88" customWidth="1"/>
    <col min="4608" max="4608" width="12" style="88" customWidth="1"/>
    <col min="4609" max="4609" width="10.75" style="88" customWidth="1"/>
    <col min="4610" max="4610" width="19.125" style="88" customWidth="1"/>
    <col min="4611" max="4611" width="21.5" style="88" customWidth="1"/>
    <col min="4612" max="4861" width="9.125" style="88"/>
    <col min="4862" max="4862" width="29.625" style="88" customWidth="1"/>
    <col min="4863" max="4863" width="12.25" style="88" customWidth="1"/>
    <col min="4864" max="4864" width="12" style="88" customWidth="1"/>
    <col min="4865" max="4865" width="10.75" style="88" customWidth="1"/>
    <col min="4866" max="4866" width="19.125" style="88" customWidth="1"/>
    <col min="4867" max="4867" width="21.5" style="88" customWidth="1"/>
    <col min="4868" max="5117" width="9.125" style="88"/>
    <col min="5118" max="5118" width="29.625" style="88" customWidth="1"/>
    <col min="5119" max="5119" width="12.25" style="88" customWidth="1"/>
    <col min="5120" max="5120" width="12" style="88" customWidth="1"/>
    <col min="5121" max="5121" width="10.75" style="88" customWidth="1"/>
    <col min="5122" max="5122" width="19.125" style="88" customWidth="1"/>
    <col min="5123" max="5123" width="21.5" style="88" customWidth="1"/>
    <col min="5124" max="5373" width="9.125" style="88"/>
    <col min="5374" max="5374" width="29.625" style="88" customWidth="1"/>
    <col min="5375" max="5375" width="12.25" style="88" customWidth="1"/>
    <col min="5376" max="5376" width="12" style="88" customWidth="1"/>
    <col min="5377" max="5377" width="10.75" style="88" customWidth="1"/>
    <col min="5378" max="5378" width="19.125" style="88" customWidth="1"/>
    <col min="5379" max="5379" width="21.5" style="88" customWidth="1"/>
    <col min="5380" max="5629" width="9.125" style="88"/>
    <col min="5630" max="5630" width="29.625" style="88" customWidth="1"/>
    <col min="5631" max="5631" width="12.25" style="88" customWidth="1"/>
    <col min="5632" max="5632" width="12" style="88" customWidth="1"/>
    <col min="5633" max="5633" width="10.75" style="88" customWidth="1"/>
    <col min="5634" max="5634" width="19.125" style="88" customWidth="1"/>
    <col min="5635" max="5635" width="21.5" style="88" customWidth="1"/>
    <col min="5636" max="5885" width="9.125" style="88"/>
    <col min="5886" max="5886" width="29.625" style="88" customWidth="1"/>
    <col min="5887" max="5887" width="12.25" style="88" customWidth="1"/>
    <col min="5888" max="5888" width="12" style="88" customWidth="1"/>
    <col min="5889" max="5889" width="10.75" style="88" customWidth="1"/>
    <col min="5890" max="5890" width="19.125" style="88" customWidth="1"/>
    <col min="5891" max="5891" width="21.5" style="88" customWidth="1"/>
    <col min="5892" max="6141" width="9.125" style="88"/>
    <col min="6142" max="6142" width="29.625" style="88" customWidth="1"/>
    <col min="6143" max="6143" width="12.25" style="88" customWidth="1"/>
    <col min="6144" max="6144" width="12" style="88" customWidth="1"/>
    <col min="6145" max="6145" width="10.75" style="88" customWidth="1"/>
    <col min="6146" max="6146" width="19.125" style="88" customWidth="1"/>
    <col min="6147" max="6147" width="21.5" style="88" customWidth="1"/>
    <col min="6148" max="6397" width="9.125" style="88"/>
    <col min="6398" max="6398" width="29.625" style="88" customWidth="1"/>
    <col min="6399" max="6399" width="12.25" style="88" customWidth="1"/>
    <col min="6400" max="6400" width="12" style="88" customWidth="1"/>
    <col min="6401" max="6401" width="10.75" style="88" customWidth="1"/>
    <col min="6402" max="6402" width="19.125" style="88" customWidth="1"/>
    <col min="6403" max="6403" width="21.5" style="88" customWidth="1"/>
    <col min="6404" max="6653" width="9.125" style="88"/>
    <col min="6654" max="6654" width="29.625" style="88" customWidth="1"/>
    <col min="6655" max="6655" width="12.25" style="88" customWidth="1"/>
    <col min="6656" max="6656" width="12" style="88" customWidth="1"/>
    <col min="6657" max="6657" width="10.75" style="88" customWidth="1"/>
    <col min="6658" max="6658" width="19.125" style="88" customWidth="1"/>
    <col min="6659" max="6659" width="21.5" style="88" customWidth="1"/>
    <col min="6660" max="6909" width="9.125" style="88"/>
    <col min="6910" max="6910" width="29.625" style="88" customWidth="1"/>
    <col min="6911" max="6911" width="12.25" style="88" customWidth="1"/>
    <col min="6912" max="6912" width="12" style="88" customWidth="1"/>
    <col min="6913" max="6913" width="10.75" style="88" customWidth="1"/>
    <col min="6914" max="6914" width="19.125" style="88" customWidth="1"/>
    <col min="6915" max="6915" width="21.5" style="88" customWidth="1"/>
    <col min="6916" max="7165" width="9.125" style="88"/>
    <col min="7166" max="7166" width="29.625" style="88" customWidth="1"/>
    <col min="7167" max="7167" width="12.25" style="88" customWidth="1"/>
    <col min="7168" max="7168" width="12" style="88" customWidth="1"/>
    <col min="7169" max="7169" width="10.75" style="88" customWidth="1"/>
    <col min="7170" max="7170" width="19.125" style="88" customWidth="1"/>
    <col min="7171" max="7171" width="21.5" style="88" customWidth="1"/>
    <col min="7172" max="7421" width="9.125" style="88"/>
    <col min="7422" max="7422" width="29.625" style="88" customWidth="1"/>
    <col min="7423" max="7423" width="12.25" style="88" customWidth="1"/>
    <col min="7424" max="7424" width="12" style="88" customWidth="1"/>
    <col min="7425" max="7425" width="10.75" style="88" customWidth="1"/>
    <col min="7426" max="7426" width="19.125" style="88" customWidth="1"/>
    <col min="7427" max="7427" width="21.5" style="88" customWidth="1"/>
    <col min="7428" max="7677" width="9.125" style="88"/>
    <col min="7678" max="7678" width="29.625" style="88" customWidth="1"/>
    <col min="7679" max="7679" width="12.25" style="88" customWidth="1"/>
    <col min="7680" max="7680" width="12" style="88" customWidth="1"/>
    <col min="7681" max="7681" width="10.75" style="88" customWidth="1"/>
    <col min="7682" max="7682" width="19.125" style="88" customWidth="1"/>
    <col min="7683" max="7683" width="21.5" style="88" customWidth="1"/>
    <col min="7684" max="7933" width="9.125" style="88"/>
    <col min="7934" max="7934" width="29.625" style="88" customWidth="1"/>
    <col min="7935" max="7935" width="12.25" style="88" customWidth="1"/>
    <col min="7936" max="7936" width="12" style="88" customWidth="1"/>
    <col min="7937" max="7937" width="10.75" style="88" customWidth="1"/>
    <col min="7938" max="7938" width="19.125" style="88" customWidth="1"/>
    <col min="7939" max="7939" width="21.5" style="88" customWidth="1"/>
    <col min="7940" max="8189" width="9.125" style="88"/>
    <col min="8190" max="8190" width="29.625" style="88" customWidth="1"/>
    <col min="8191" max="8191" width="12.25" style="88" customWidth="1"/>
    <col min="8192" max="8192" width="12" style="88" customWidth="1"/>
    <col min="8193" max="8193" width="10.75" style="88" customWidth="1"/>
    <col min="8194" max="8194" width="19.125" style="88" customWidth="1"/>
    <col min="8195" max="8195" width="21.5" style="88" customWidth="1"/>
    <col min="8196" max="8445" width="9.125" style="88"/>
    <col min="8446" max="8446" width="29.625" style="88" customWidth="1"/>
    <col min="8447" max="8447" width="12.25" style="88" customWidth="1"/>
    <col min="8448" max="8448" width="12" style="88" customWidth="1"/>
    <col min="8449" max="8449" width="10.75" style="88" customWidth="1"/>
    <col min="8450" max="8450" width="19.125" style="88" customWidth="1"/>
    <col min="8451" max="8451" width="21.5" style="88" customWidth="1"/>
    <col min="8452" max="8701" width="9.125" style="88"/>
    <col min="8702" max="8702" width="29.625" style="88" customWidth="1"/>
    <col min="8703" max="8703" width="12.25" style="88" customWidth="1"/>
    <col min="8704" max="8704" width="12" style="88" customWidth="1"/>
    <col min="8705" max="8705" width="10.75" style="88" customWidth="1"/>
    <col min="8706" max="8706" width="19.125" style="88" customWidth="1"/>
    <col min="8707" max="8707" width="21.5" style="88" customWidth="1"/>
    <col min="8708" max="8957" width="9.125" style="88"/>
    <col min="8958" max="8958" width="29.625" style="88" customWidth="1"/>
    <col min="8959" max="8959" width="12.25" style="88" customWidth="1"/>
    <col min="8960" max="8960" width="12" style="88" customWidth="1"/>
    <col min="8961" max="8961" width="10.75" style="88" customWidth="1"/>
    <col min="8962" max="8962" width="19.125" style="88" customWidth="1"/>
    <col min="8963" max="8963" width="21.5" style="88" customWidth="1"/>
    <col min="8964" max="9213" width="9.125" style="88"/>
    <col min="9214" max="9214" width="29.625" style="88" customWidth="1"/>
    <col min="9215" max="9215" width="12.25" style="88" customWidth="1"/>
    <col min="9216" max="9216" width="12" style="88" customWidth="1"/>
    <col min="9217" max="9217" width="10.75" style="88" customWidth="1"/>
    <col min="9218" max="9218" width="19.125" style="88" customWidth="1"/>
    <col min="9219" max="9219" width="21.5" style="88" customWidth="1"/>
    <col min="9220" max="9469" width="9.125" style="88"/>
    <col min="9470" max="9470" width="29.625" style="88" customWidth="1"/>
    <col min="9471" max="9471" width="12.25" style="88" customWidth="1"/>
    <col min="9472" max="9472" width="12" style="88" customWidth="1"/>
    <col min="9473" max="9473" width="10.75" style="88" customWidth="1"/>
    <col min="9474" max="9474" width="19.125" style="88" customWidth="1"/>
    <col min="9475" max="9475" width="21.5" style="88" customWidth="1"/>
    <col min="9476" max="9725" width="9.125" style="88"/>
    <col min="9726" max="9726" width="29.625" style="88" customWidth="1"/>
    <col min="9727" max="9727" width="12.25" style="88" customWidth="1"/>
    <col min="9728" max="9728" width="12" style="88" customWidth="1"/>
    <col min="9729" max="9729" width="10.75" style="88" customWidth="1"/>
    <col min="9730" max="9730" width="19.125" style="88" customWidth="1"/>
    <col min="9731" max="9731" width="21.5" style="88" customWidth="1"/>
    <col min="9732" max="9981" width="9.125" style="88"/>
    <col min="9982" max="9982" width="29.625" style="88" customWidth="1"/>
    <col min="9983" max="9983" width="12.25" style="88" customWidth="1"/>
    <col min="9984" max="9984" width="12" style="88" customWidth="1"/>
    <col min="9985" max="9985" width="10.75" style="88" customWidth="1"/>
    <col min="9986" max="9986" width="19.125" style="88" customWidth="1"/>
    <col min="9987" max="9987" width="21.5" style="88" customWidth="1"/>
    <col min="9988" max="10237" width="9.125" style="88"/>
    <col min="10238" max="10238" width="29.625" style="88" customWidth="1"/>
    <col min="10239" max="10239" width="12.25" style="88" customWidth="1"/>
    <col min="10240" max="10240" width="12" style="88" customWidth="1"/>
    <col min="10241" max="10241" width="10.75" style="88" customWidth="1"/>
    <col min="10242" max="10242" width="19.125" style="88" customWidth="1"/>
    <col min="10243" max="10243" width="21.5" style="88" customWidth="1"/>
    <col min="10244" max="10493" width="9.125" style="88"/>
    <col min="10494" max="10494" width="29.625" style="88" customWidth="1"/>
    <col min="10495" max="10495" width="12.25" style="88" customWidth="1"/>
    <col min="10496" max="10496" width="12" style="88" customWidth="1"/>
    <col min="10497" max="10497" width="10.75" style="88" customWidth="1"/>
    <col min="10498" max="10498" width="19.125" style="88" customWidth="1"/>
    <col min="10499" max="10499" width="21.5" style="88" customWidth="1"/>
    <col min="10500" max="10749" width="9.125" style="88"/>
    <col min="10750" max="10750" width="29.625" style="88" customWidth="1"/>
    <col min="10751" max="10751" width="12.25" style="88" customWidth="1"/>
    <col min="10752" max="10752" width="12" style="88" customWidth="1"/>
    <col min="10753" max="10753" width="10.75" style="88" customWidth="1"/>
    <col min="10754" max="10754" width="19.125" style="88" customWidth="1"/>
    <col min="10755" max="10755" width="21.5" style="88" customWidth="1"/>
    <col min="10756" max="11005" width="9.125" style="88"/>
    <col min="11006" max="11006" width="29.625" style="88" customWidth="1"/>
    <col min="11007" max="11007" width="12.25" style="88" customWidth="1"/>
    <col min="11008" max="11008" width="12" style="88" customWidth="1"/>
    <col min="11009" max="11009" width="10.75" style="88" customWidth="1"/>
    <col min="11010" max="11010" width="19.125" style="88" customWidth="1"/>
    <col min="11011" max="11011" width="21.5" style="88" customWidth="1"/>
    <col min="11012" max="11261" width="9.125" style="88"/>
    <col min="11262" max="11262" width="29.625" style="88" customWidth="1"/>
    <col min="11263" max="11263" width="12.25" style="88" customWidth="1"/>
    <col min="11264" max="11264" width="12" style="88" customWidth="1"/>
    <col min="11265" max="11265" width="10.75" style="88" customWidth="1"/>
    <col min="11266" max="11266" width="19.125" style="88" customWidth="1"/>
    <col min="11267" max="11267" width="21.5" style="88" customWidth="1"/>
    <col min="11268" max="11517" width="9.125" style="88"/>
    <col min="11518" max="11518" width="29.625" style="88" customWidth="1"/>
    <col min="11519" max="11519" width="12.25" style="88" customWidth="1"/>
    <col min="11520" max="11520" width="12" style="88" customWidth="1"/>
    <col min="11521" max="11521" width="10.75" style="88" customWidth="1"/>
    <col min="11522" max="11522" width="19.125" style="88" customWidth="1"/>
    <col min="11523" max="11523" width="21.5" style="88" customWidth="1"/>
    <col min="11524" max="11773" width="9.125" style="88"/>
    <col min="11774" max="11774" width="29.625" style="88" customWidth="1"/>
    <col min="11775" max="11775" width="12.25" style="88" customWidth="1"/>
    <col min="11776" max="11776" width="12" style="88" customWidth="1"/>
    <col min="11777" max="11777" width="10.75" style="88" customWidth="1"/>
    <col min="11778" max="11778" width="19.125" style="88" customWidth="1"/>
    <col min="11779" max="11779" width="21.5" style="88" customWidth="1"/>
    <col min="11780" max="12029" width="9.125" style="88"/>
    <col min="12030" max="12030" width="29.625" style="88" customWidth="1"/>
    <col min="12031" max="12031" width="12.25" style="88" customWidth="1"/>
    <col min="12032" max="12032" width="12" style="88" customWidth="1"/>
    <col min="12033" max="12033" width="10.75" style="88" customWidth="1"/>
    <col min="12034" max="12034" width="19.125" style="88" customWidth="1"/>
    <col min="12035" max="12035" width="21.5" style="88" customWidth="1"/>
    <col min="12036" max="12285" width="9.125" style="88"/>
    <col min="12286" max="12286" width="29.625" style="88" customWidth="1"/>
    <col min="12287" max="12287" width="12.25" style="88" customWidth="1"/>
    <col min="12288" max="12288" width="12" style="88" customWidth="1"/>
    <col min="12289" max="12289" width="10.75" style="88" customWidth="1"/>
    <col min="12290" max="12290" width="19.125" style="88" customWidth="1"/>
    <col min="12291" max="12291" width="21.5" style="88" customWidth="1"/>
    <col min="12292" max="12541" width="9.125" style="88"/>
    <col min="12542" max="12542" width="29.625" style="88" customWidth="1"/>
    <col min="12543" max="12543" width="12.25" style="88" customWidth="1"/>
    <col min="12544" max="12544" width="12" style="88" customWidth="1"/>
    <col min="12545" max="12545" width="10.75" style="88" customWidth="1"/>
    <col min="12546" max="12546" width="19.125" style="88" customWidth="1"/>
    <col min="12547" max="12547" width="21.5" style="88" customWidth="1"/>
    <col min="12548" max="12797" width="9.125" style="88"/>
    <col min="12798" max="12798" width="29.625" style="88" customWidth="1"/>
    <col min="12799" max="12799" width="12.25" style="88" customWidth="1"/>
    <col min="12800" max="12800" width="12" style="88" customWidth="1"/>
    <col min="12801" max="12801" width="10.75" style="88" customWidth="1"/>
    <col min="12802" max="12802" width="19.125" style="88" customWidth="1"/>
    <col min="12803" max="12803" width="21.5" style="88" customWidth="1"/>
    <col min="12804" max="13053" width="9.125" style="88"/>
    <col min="13054" max="13054" width="29.625" style="88" customWidth="1"/>
    <col min="13055" max="13055" width="12.25" style="88" customWidth="1"/>
    <col min="13056" max="13056" width="12" style="88" customWidth="1"/>
    <col min="13057" max="13057" width="10.75" style="88" customWidth="1"/>
    <col min="13058" max="13058" width="19.125" style="88" customWidth="1"/>
    <col min="13059" max="13059" width="21.5" style="88" customWidth="1"/>
    <col min="13060" max="13309" width="9.125" style="88"/>
    <col min="13310" max="13310" width="29.625" style="88" customWidth="1"/>
    <col min="13311" max="13311" width="12.25" style="88" customWidth="1"/>
    <col min="13312" max="13312" width="12" style="88" customWidth="1"/>
    <col min="13313" max="13313" width="10.75" style="88" customWidth="1"/>
    <col min="13314" max="13314" width="19.125" style="88" customWidth="1"/>
    <col min="13315" max="13315" width="21.5" style="88" customWidth="1"/>
    <col min="13316" max="13565" width="9.125" style="88"/>
    <col min="13566" max="13566" width="29.625" style="88" customWidth="1"/>
    <col min="13567" max="13567" width="12.25" style="88" customWidth="1"/>
    <col min="13568" max="13568" width="12" style="88" customWidth="1"/>
    <col min="13569" max="13569" width="10.75" style="88" customWidth="1"/>
    <col min="13570" max="13570" width="19.125" style="88" customWidth="1"/>
    <col min="13571" max="13571" width="21.5" style="88" customWidth="1"/>
    <col min="13572" max="13821" width="9.125" style="88"/>
    <col min="13822" max="13822" width="29.625" style="88" customWidth="1"/>
    <col min="13823" max="13823" width="12.25" style="88" customWidth="1"/>
    <col min="13824" max="13824" width="12" style="88" customWidth="1"/>
    <col min="13825" max="13825" width="10.75" style="88" customWidth="1"/>
    <col min="13826" max="13826" width="19.125" style="88" customWidth="1"/>
    <col min="13827" max="13827" width="21.5" style="88" customWidth="1"/>
    <col min="13828" max="14077" width="9.125" style="88"/>
    <col min="14078" max="14078" width="29.625" style="88" customWidth="1"/>
    <col min="14079" max="14079" width="12.25" style="88" customWidth="1"/>
    <col min="14080" max="14080" width="12" style="88" customWidth="1"/>
    <col min="14081" max="14081" width="10.75" style="88" customWidth="1"/>
    <col min="14082" max="14082" width="19.125" style="88" customWidth="1"/>
    <col min="14083" max="14083" width="21.5" style="88" customWidth="1"/>
    <col min="14084" max="14333" width="9.125" style="88"/>
    <col min="14334" max="14334" width="29.625" style="88" customWidth="1"/>
    <col min="14335" max="14335" width="12.25" style="88" customWidth="1"/>
    <col min="14336" max="14336" width="12" style="88" customWidth="1"/>
    <col min="14337" max="14337" width="10.75" style="88" customWidth="1"/>
    <col min="14338" max="14338" width="19.125" style="88" customWidth="1"/>
    <col min="14339" max="14339" width="21.5" style="88" customWidth="1"/>
    <col min="14340" max="14589" width="9.125" style="88"/>
    <col min="14590" max="14590" width="29.625" style="88" customWidth="1"/>
    <col min="14591" max="14591" width="12.25" style="88" customWidth="1"/>
    <col min="14592" max="14592" width="12" style="88" customWidth="1"/>
    <col min="14593" max="14593" width="10.75" style="88" customWidth="1"/>
    <col min="14594" max="14594" width="19.125" style="88" customWidth="1"/>
    <col min="14595" max="14595" width="21.5" style="88" customWidth="1"/>
    <col min="14596" max="14845" width="9.125" style="88"/>
    <col min="14846" max="14846" width="29.625" style="88" customWidth="1"/>
    <col min="14847" max="14847" width="12.25" style="88" customWidth="1"/>
    <col min="14848" max="14848" width="12" style="88" customWidth="1"/>
    <col min="14849" max="14849" width="10.75" style="88" customWidth="1"/>
    <col min="14850" max="14850" width="19.125" style="88" customWidth="1"/>
    <col min="14851" max="14851" width="21.5" style="88" customWidth="1"/>
    <col min="14852" max="15101" width="9.125" style="88"/>
    <col min="15102" max="15102" width="29.625" style="88" customWidth="1"/>
    <col min="15103" max="15103" width="12.25" style="88" customWidth="1"/>
    <col min="15104" max="15104" width="12" style="88" customWidth="1"/>
    <col min="15105" max="15105" width="10.75" style="88" customWidth="1"/>
    <col min="15106" max="15106" width="19.125" style="88" customWidth="1"/>
    <col min="15107" max="15107" width="21.5" style="88" customWidth="1"/>
    <col min="15108" max="15357" width="9.125" style="88"/>
    <col min="15358" max="15358" width="29.625" style="88" customWidth="1"/>
    <col min="15359" max="15359" width="12.25" style="88" customWidth="1"/>
    <col min="15360" max="15360" width="12" style="88" customWidth="1"/>
    <col min="15361" max="15361" width="10.75" style="88" customWidth="1"/>
    <col min="15362" max="15362" width="19.125" style="88" customWidth="1"/>
    <col min="15363" max="15363" width="21.5" style="88" customWidth="1"/>
    <col min="15364" max="15613" width="9.125" style="88"/>
    <col min="15614" max="15614" width="29.625" style="88" customWidth="1"/>
    <col min="15615" max="15615" width="12.25" style="88" customWidth="1"/>
    <col min="15616" max="15616" width="12" style="88" customWidth="1"/>
    <col min="15617" max="15617" width="10.75" style="88" customWidth="1"/>
    <col min="15618" max="15618" width="19.125" style="88" customWidth="1"/>
    <col min="15619" max="15619" width="21.5" style="88" customWidth="1"/>
    <col min="15620" max="15869" width="9.125" style="88"/>
    <col min="15870" max="15870" width="29.625" style="88" customWidth="1"/>
    <col min="15871" max="15871" width="12.25" style="88" customWidth="1"/>
    <col min="15872" max="15872" width="12" style="88" customWidth="1"/>
    <col min="15873" max="15873" width="10.75" style="88" customWidth="1"/>
    <col min="15874" max="15874" width="19.125" style="88" customWidth="1"/>
    <col min="15875" max="15875" width="21.5" style="88" customWidth="1"/>
    <col min="15876" max="16125" width="9.125" style="88"/>
    <col min="16126" max="16126" width="29.625" style="88" customWidth="1"/>
    <col min="16127" max="16127" width="12.25" style="88" customWidth="1"/>
    <col min="16128" max="16128" width="12" style="88" customWidth="1"/>
    <col min="16129" max="16129" width="10.75" style="88" customWidth="1"/>
    <col min="16130" max="16130" width="19.125" style="88" customWidth="1"/>
    <col min="16131" max="16131" width="21.5" style="88" customWidth="1"/>
    <col min="16132" max="16382" width="9.125" style="88"/>
  </cols>
  <sheetData>
    <row r="1" ht="19.5" customHeight="1" spans="1:1">
      <c r="A1" s="87" t="s">
        <v>694</v>
      </c>
    </row>
    <row r="2" ht="33" customHeight="1" spans="1:2">
      <c r="A2" s="89" t="s">
        <v>28</v>
      </c>
      <c r="B2" s="89"/>
    </row>
    <row r="3" s="87" customFormat="1" ht="19.5" customHeight="1" spans="1:2">
      <c r="A3" s="90"/>
      <c r="B3" s="91" t="s">
        <v>46</v>
      </c>
    </row>
    <row r="4" s="87" customFormat="1" ht="27.95" customHeight="1" spans="1:2">
      <c r="A4" s="92" t="s">
        <v>695</v>
      </c>
      <c r="B4" s="93" t="s">
        <v>446</v>
      </c>
    </row>
    <row r="5" s="87" customFormat="1" ht="19.5" customHeight="1" spans="1:2">
      <c r="A5" s="94" t="s">
        <v>696</v>
      </c>
      <c r="B5" s="95"/>
    </row>
    <row r="6" s="87" customFormat="1" ht="19.5" customHeight="1" spans="1:2">
      <c r="A6" s="94" t="s">
        <v>697</v>
      </c>
      <c r="B6" s="95"/>
    </row>
    <row r="7" s="87" customFormat="1" ht="19.5" customHeight="1" spans="1:2">
      <c r="A7" s="94" t="s">
        <v>698</v>
      </c>
      <c r="B7" s="95"/>
    </row>
    <row r="8" s="87" customFormat="1" ht="19.5" customHeight="1" spans="1:2">
      <c r="A8" s="94" t="s">
        <v>699</v>
      </c>
      <c r="B8" s="95"/>
    </row>
    <row r="9" s="87" customFormat="1" ht="19.5" customHeight="1" spans="1:2">
      <c r="A9" s="94" t="s">
        <v>700</v>
      </c>
      <c r="B9" s="95"/>
    </row>
    <row r="10" s="87" customFormat="1" ht="19.5" customHeight="1" spans="1:2">
      <c r="A10" s="96" t="s">
        <v>701</v>
      </c>
      <c r="B10" s="95"/>
    </row>
    <row r="11" s="87" customFormat="1" ht="19.5" customHeight="1" spans="1:2">
      <c r="A11" s="97" t="s">
        <v>702</v>
      </c>
      <c r="B11" s="98"/>
    </row>
    <row r="12" ht="31.5" customHeight="1" spans="1:1">
      <c r="A12" s="85" t="s">
        <v>610</v>
      </c>
    </row>
    <row r="13" spans="1:2">
      <c r="A13" s="72"/>
      <c r="B13" s="99"/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0"/>
  <sheetViews>
    <sheetView showGridLines="0" showZeros="0" workbookViewId="0">
      <selection activeCell="A7" sqref="A7"/>
    </sheetView>
  </sheetViews>
  <sheetFormatPr defaultColWidth="6.75" defaultRowHeight="14.25"/>
  <cols>
    <col min="1" max="1" width="49.125" style="74" customWidth="1"/>
    <col min="2" max="2" width="26.875" style="74" customWidth="1"/>
    <col min="3" max="5" width="9" style="74" customWidth="1"/>
    <col min="6" max="6" width="5.625" style="74" customWidth="1"/>
    <col min="7" max="7" width="0.75" style="74" customWidth="1"/>
    <col min="8" max="8" width="10.125" style="74" customWidth="1"/>
    <col min="9" max="9" width="5.875" style="74" customWidth="1"/>
    <col min="10" max="16382" width="6.75" style="74"/>
  </cols>
  <sheetData>
    <row r="1" ht="19.5" customHeight="1" spans="1:1">
      <c r="A1" s="73" t="s">
        <v>703</v>
      </c>
    </row>
    <row r="2" s="69" customFormat="1" ht="33" customHeight="1" spans="1:252">
      <c r="A2" s="75" t="s">
        <v>30</v>
      </c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</row>
    <row r="3" s="70" customFormat="1" ht="19.5" customHeight="1" spans="1:252">
      <c r="A3" s="77"/>
      <c r="B3" s="78" t="s">
        <v>46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72"/>
    </row>
    <row r="4" s="71" customFormat="1" ht="27.95" customHeight="1" spans="1:252">
      <c r="A4" s="79" t="s">
        <v>612</v>
      </c>
      <c r="B4" s="79" t="s">
        <v>704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86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</row>
    <row r="5" s="72" customFormat="1" ht="19.5" customHeight="1" spans="1:2">
      <c r="A5" s="80" t="s">
        <v>616</v>
      </c>
      <c r="B5" s="81"/>
    </row>
    <row r="6" s="73" customFormat="1" ht="19.5" customHeight="1" spans="1:2">
      <c r="A6" s="80" t="s">
        <v>617</v>
      </c>
      <c r="B6" s="81"/>
    </row>
    <row r="7" s="73" customFormat="1" ht="19.5" customHeight="1" spans="1:2">
      <c r="A7" s="80" t="s">
        <v>618</v>
      </c>
      <c r="B7" s="81"/>
    </row>
    <row r="8" s="73" customFormat="1" ht="19.5" customHeight="1" spans="1:2">
      <c r="A8" s="82" t="s">
        <v>701</v>
      </c>
      <c r="B8" s="83"/>
    </row>
    <row r="9" s="71" customFormat="1" ht="19.5" customHeight="1" spans="1:252">
      <c r="A9" s="79" t="s">
        <v>609</v>
      </c>
      <c r="B9" s="84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86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</row>
    <row r="10" spans="1:1">
      <c r="A10" s="85" t="s">
        <v>610</v>
      </c>
    </row>
  </sheetData>
  <sheetProtection formatCells="0" formatColumns="0" formatRows="0"/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fitToHeight="2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C17" sqref="C17"/>
    </sheetView>
  </sheetViews>
  <sheetFormatPr defaultColWidth="9" defaultRowHeight="13.5" outlineLevelCol="2"/>
  <cols>
    <col min="1" max="1" width="44.75" style="58" customWidth="1"/>
    <col min="2" max="2" width="26.2583333333333" style="58" customWidth="1"/>
    <col min="3" max="3" width="26.2583333333333" style="12" customWidth="1"/>
    <col min="4" max="16384" width="9" style="58"/>
  </cols>
  <sheetData>
    <row r="1" ht="21" customHeight="1" spans="1:1">
      <c r="A1" s="58" t="s">
        <v>705</v>
      </c>
    </row>
    <row r="2" ht="39.95" customHeight="1" spans="1:3">
      <c r="A2" s="59" t="s">
        <v>706</v>
      </c>
      <c r="B2" s="59"/>
      <c r="C2" s="60"/>
    </row>
    <row r="3" ht="24" customHeight="1" spans="1:3">
      <c r="A3" s="61"/>
      <c r="B3" s="62"/>
      <c r="C3" s="63" t="s">
        <v>46</v>
      </c>
    </row>
    <row r="4" ht="24" customHeight="1" spans="1:3">
      <c r="A4" s="64" t="s">
        <v>622</v>
      </c>
      <c r="B4" s="64" t="s">
        <v>446</v>
      </c>
      <c r="C4" s="65" t="s">
        <v>623</v>
      </c>
    </row>
    <row r="5" ht="25" customHeight="1" spans="1:3">
      <c r="A5" s="66" t="s">
        <v>707</v>
      </c>
      <c r="B5" s="67"/>
      <c r="C5" s="68">
        <v>24700</v>
      </c>
    </row>
    <row r="6" ht="25" customHeight="1" spans="1:3">
      <c r="A6" s="66" t="s">
        <v>708</v>
      </c>
      <c r="B6" s="67"/>
      <c r="C6" s="68">
        <v>24700</v>
      </c>
    </row>
    <row r="7" ht="25" customHeight="1" spans="1:3">
      <c r="A7" s="66" t="s">
        <v>709</v>
      </c>
      <c r="B7" s="67"/>
      <c r="C7" s="68">
        <v>4000</v>
      </c>
    </row>
    <row r="8" ht="25" customHeight="1" spans="1:3">
      <c r="A8" s="66" t="s">
        <v>710</v>
      </c>
      <c r="B8" s="67"/>
      <c r="C8" s="68">
        <v>301129</v>
      </c>
    </row>
    <row r="9" ht="25" customHeight="1" spans="1:3">
      <c r="A9" s="66" t="s">
        <v>711</v>
      </c>
      <c r="B9" s="67"/>
      <c r="C9" s="68">
        <v>293338</v>
      </c>
    </row>
  </sheetData>
  <mergeCells count="1">
    <mergeCell ref="A2:C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pane ySplit="4" topLeftCell="A10" activePane="bottomLeft" state="frozen"/>
      <selection/>
      <selection pane="bottomLeft" activeCell="C15" sqref="C15"/>
    </sheetView>
  </sheetViews>
  <sheetFormatPr defaultColWidth="9" defaultRowHeight="14.25" outlineLevelCol="1"/>
  <cols>
    <col min="1" max="1" width="55.625" style="46" customWidth="1"/>
    <col min="2" max="2" width="20.625" style="46" customWidth="1"/>
    <col min="3" max="16384" width="9" style="46"/>
  </cols>
  <sheetData>
    <row r="1" s="45" customFormat="1" ht="21.75" customHeight="1" spans="1:1">
      <c r="A1" s="55" t="s">
        <v>712</v>
      </c>
    </row>
    <row r="2" ht="40.5" customHeight="1" spans="1:2">
      <c r="A2" s="47" t="s">
        <v>34</v>
      </c>
      <c r="B2" s="47"/>
    </row>
    <row r="3" ht="24.75" customHeight="1" spans="1:2">
      <c r="A3" s="48" t="s">
        <v>713</v>
      </c>
      <c r="B3" s="49" t="s">
        <v>46</v>
      </c>
    </row>
    <row r="4" ht="39.95" customHeight="1" spans="1:2">
      <c r="A4" s="50" t="s">
        <v>714</v>
      </c>
      <c r="B4" s="50" t="s">
        <v>715</v>
      </c>
    </row>
    <row r="5" ht="39.95" customHeight="1" spans="1:2">
      <c r="A5" s="51" t="s">
        <v>716</v>
      </c>
      <c r="B5" s="52"/>
    </row>
    <row r="6" ht="39.95" customHeight="1" spans="1:2">
      <c r="A6" s="51" t="s">
        <v>717</v>
      </c>
      <c r="B6" s="52"/>
    </row>
    <row r="7" ht="39.95" customHeight="1" spans="1:2">
      <c r="A7" s="51" t="s">
        <v>718</v>
      </c>
      <c r="B7" s="52"/>
    </row>
    <row r="8" ht="39.95" customHeight="1" spans="1:2">
      <c r="A8" s="56" t="s">
        <v>719</v>
      </c>
      <c r="B8" s="52"/>
    </row>
    <row r="9" ht="39.95" customHeight="1" spans="1:2">
      <c r="A9" s="51" t="s">
        <v>720</v>
      </c>
      <c r="B9" s="52">
        <v>40</v>
      </c>
    </row>
    <row r="10" ht="39.95" customHeight="1" spans="1:2">
      <c r="A10" s="52"/>
      <c r="B10" s="52"/>
    </row>
    <row r="11" ht="39.95" customHeight="1" spans="1:2">
      <c r="A11" s="57" t="s">
        <v>658</v>
      </c>
      <c r="B11" s="50">
        <f>SUM(B5:B9)</f>
        <v>40</v>
      </c>
    </row>
    <row r="12" ht="39.95" customHeight="1" spans="1:2">
      <c r="A12" s="57" t="s">
        <v>659</v>
      </c>
      <c r="B12" s="52">
        <v>2</v>
      </c>
    </row>
    <row r="13" ht="39.95" customHeight="1" spans="1:2">
      <c r="A13" s="57" t="s">
        <v>721</v>
      </c>
      <c r="B13" s="52"/>
    </row>
    <row r="14" ht="39.95" customHeight="1" spans="1:2">
      <c r="A14" s="52"/>
      <c r="B14" s="52"/>
    </row>
    <row r="15" ht="39.95" customHeight="1" spans="1:2">
      <c r="A15" s="50" t="s">
        <v>722</v>
      </c>
      <c r="B15" s="50">
        <f>B11+B12+B13</f>
        <v>42</v>
      </c>
    </row>
    <row r="16" ht="30.75" customHeight="1" spans="1:2">
      <c r="A16" s="53"/>
      <c r="B16" s="53"/>
    </row>
    <row r="17" spans="1:2">
      <c r="A17" s="54"/>
      <c r="B17" s="54"/>
    </row>
  </sheetData>
  <mergeCells count="3">
    <mergeCell ref="A2:B2"/>
    <mergeCell ref="A16:B16"/>
    <mergeCell ref="A17:B17"/>
  </mergeCells>
  <pageMargins left="1.10138888888889" right="0.747916666666667" top="1.02291666666667" bottom="0.984027777777778" header="0.511805555555556" footer="0.511805555555556"/>
  <pageSetup paperSize="9" firstPageNumber="48" orientation="portrait" useFirstPageNumber="1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workbookViewId="0">
      <pane ySplit="4" topLeftCell="A20" activePane="bottomLeft" state="frozen"/>
      <selection/>
      <selection pane="bottomLeft" activeCell="B33" sqref="B33"/>
    </sheetView>
  </sheetViews>
  <sheetFormatPr defaultColWidth="9" defaultRowHeight="14.25" outlineLevelCol="1"/>
  <cols>
    <col min="1" max="1" width="55.625" style="46" customWidth="1"/>
    <col min="2" max="2" width="22.625" style="46" customWidth="1"/>
    <col min="3" max="16384" width="9" style="46"/>
  </cols>
  <sheetData>
    <row r="1" s="45" customFormat="1" ht="21.75" customHeight="1" spans="1:1">
      <c r="A1" s="34" t="s">
        <v>723</v>
      </c>
    </row>
    <row r="2" ht="32.1" customHeight="1" spans="1:2">
      <c r="A2" s="47" t="s">
        <v>36</v>
      </c>
      <c r="B2" s="47"/>
    </row>
    <row r="3" ht="24.75" customHeight="1" spans="1:2">
      <c r="A3" s="48" t="s">
        <v>713</v>
      </c>
      <c r="B3" s="49" t="s">
        <v>46</v>
      </c>
    </row>
    <row r="4" ht="18" customHeight="1" spans="1:2">
      <c r="A4" s="50" t="s">
        <v>724</v>
      </c>
      <c r="B4" s="50" t="s">
        <v>715</v>
      </c>
    </row>
    <row r="5" ht="18" customHeight="1" spans="1:2">
      <c r="A5" s="51" t="s">
        <v>725</v>
      </c>
      <c r="B5" s="52">
        <v>2</v>
      </c>
    </row>
    <row r="6" ht="18" customHeight="1" spans="1:2">
      <c r="A6" s="51" t="s">
        <v>726</v>
      </c>
      <c r="B6" s="51"/>
    </row>
    <row r="7" ht="18" customHeight="1" spans="1:2">
      <c r="A7" s="51" t="s">
        <v>727</v>
      </c>
      <c r="B7" s="51"/>
    </row>
    <row r="8" ht="18" customHeight="1" spans="1:2">
      <c r="A8" s="51" t="s">
        <v>728</v>
      </c>
      <c r="B8" s="51"/>
    </row>
    <row r="9" ht="18" customHeight="1" spans="1:2">
      <c r="A9" s="51" t="s">
        <v>729</v>
      </c>
      <c r="B9" s="51"/>
    </row>
    <row r="10" ht="18" customHeight="1" spans="1:2">
      <c r="A10" s="51" t="s">
        <v>730</v>
      </c>
      <c r="B10" s="52"/>
    </row>
    <row r="11" ht="18" customHeight="1" spans="1:2">
      <c r="A11" s="51" t="s">
        <v>731</v>
      </c>
      <c r="B11" s="51"/>
    </row>
    <row r="12" ht="18" customHeight="1" spans="1:2">
      <c r="A12" s="51" t="s">
        <v>732</v>
      </c>
      <c r="B12" s="51"/>
    </row>
    <row r="13" ht="18" customHeight="1" spans="1:2">
      <c r="A13" s="51" t="s">
        <v>733</v>
      </c>
      <c r="B13" s="51"/>
    </row>
    <row r="14" ht="18" customHeight="1" spans="1:2">
      <c r="A14" s="51" t="s">
        <v>734</v>
      </c>
      <c r="B14" s="52">
        <v>2</v>
      </c>
    </row>
    <row r="15" ht="18" customHeight="1" spans="1:2">
      <c r="A15" s="51" t="s">
        <v>735</v>
      </c>
      <c r="B15" s="51"/>
    </row>
    <row r="16" ht="18" customHeight="1" spans="1:2">
      <c r="A16" s="51" t="s">
        <v>736</v>
      </c>
      <c r="B16" s="51"/>
    </row>
    <row r="17" ht="18" customHeight="1" spans="1:2">
      <c r="A17" s="51" t="s">
        <v>737</v>
      </c>
      <c r="B17" s="51"/>
    </row>
    <row r="18" ht="18" customHeight="1" spans="1:2">
      <c r="A18" s="51" t="s">
        <v>738</v>
      </c>
      <c r="B18" s="51"/>
    </row>
    <row r="19" ht="18" customHeight="1" spans="1:2">
      <c r="A19" s="51" t="s">
        <v>739</v>
      </c>
      <c r="B19" s="51"/>
    </row>
    <row r="20" ht="18" customHeight="1" spans="1:2">
      <c r="A20" s="51" t="s">
        <v>740</v>
      </c>
      <c r="B20" s="51"/>
    </row>
    <row r="21" ht="18" customHeight="1" spans="1:2">
      <c r="A21" s="51" t="s">
        <v>741</v>
      </c>
      <c r="B21" s="51"/>
    </row>
    <row r="22" ht="18" customHeight="1" spans="1:2">
      <c r="A22" s="51" t="s">
        <v>742</v>
      </c>
      <c r="B22" s="51"/>
    </row>
    <row r="23" ht="18" customHeight="1" spans="1:2">
      <c r="A23" s="51" t="s">
        <v>743</v>
      </c>
      <c r="B23" s="51"/>
    </row>
    <row r="24" ht="18" customHeight="1" spans="1:2">
      <c r="A24" s="51" t="s">
        <v>744</v>
      </c>
      <c r="B24" s="51"/>
    </row>
    <row r="25" ht="18" customHeight="1" spans="1:2">
      <c r="A25" s="51" t="s">
        <v>745</v>
      </c>
      <c r="B25" s="51"/>
    </row>
    <row r="26" ht="18" customHeight="1" spans="1:2">
      <c r="A26" s="51" t="s">
        <v>746</v>
      </c>
      <c r="B26" s="51"/>
    </row>
    <row r="27" ht="18" customHeight="1" spans="1:2">
      <c r="A27" s="51" t="s">
        <v>747</v>
      </c>
      <c r="B27" s="51"/>
    </row>
    <row r="28" ht="18" customHeight="1" spans="1:2">
      <c r="A28" s="51" t="s">
        <v>748</v>
      </c>
      <c r="B28" s="51"/>
    </row>
    <row r="29" ht="18" customHeight="1" spans="1:2">
      <c r="A29" s="51" t="s">
        <v>749</v>
      </c>
      <c r="B29" s="51"/>
    </row>
    <row r="30" ht="18" customHeight="1" spans="1:2">
      <c r="A30" s="51" t="s">
        <v>750</v>
      </c>
      <c r="B30" s="52">
        <f>B31</f>
        <v>40</v>
      </c>
    </row>
    <row r="31" ht="18" customHeight="1" spans="1:2">
      <c r="A31" s="51" t="s">
        <v>751</v>
      </c>
      <c r="B31" s="52">
        <v>40</v>
      </c>
    </row>
    <row r="32" ht="18" customHeight="1" spans="1:2">
      <c r="A32" s="51"/>
      <c r="B32" s="51"/>
    </row>
    <row r="33" ht="18" customHeight="1" spans="1:2">
      <c r="A33" s="51" t="s">
        <v>687</v>
      </c>
      <c r="B33" s="52">
        <f>B5+B15+B24+B26+B30</f>
        <v>42</v>
      </c>
    </row>
    <row r="34" ht="18" customHeight="1" spans="1:2">
      <c r="A34" s="51" t="s">
        <v>690</v>
      </c>
      <c r="B34" s="52"/>
    </row>
    <row r="35" ht="18" customHeight="1" spans="1:2">
      <c r="A35" s="51" t="s">
        <v>752</v>
      </c>
      <c r="B35" s="51"/>
    </row>
    <row r="36" ht="18" customHeight="1" spans="1:2">
      <c r="A36" s="50" t="s">
        <v>753</v>
      </c>
      <c r="B36" s="50">
        <f>B33+B34+B35</f>
        <v>42</v>
      </c>
    </row>
    <row r="37" ht="18" customHeight="1" spans="1:2">
      <c r="A37" s="53"/>
      <c r="B37" s="53"/>
    </row>
    <row r="38" spans="1:2">
      <c r="A38" s="54"/>
      <c r="B38" s="54"/>
    </row>
  </sheetData>
  <mergeCells count="3">
    <mergeCell ref="A2:B2"/>
    <mergeCell ref="A37:B37"/>
    <mergeCell ref="A38:B38"/>
  </mergeCells>
  <pageMargins left="0.904166666666667" right="0.747916666666667" top="0.826388888888889" bottom="0.786805555555556" header="0.511805555555556" footer="0.511805555555556"/>
  <pageSetup paperSize="9" firstPageNumber="48" orientation="portrait" useFirstPageNumber="1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showGridLines="0" showZeros="0" zoomScale="93" zoomScaleNormal="93" workbookViewId="0">
      <pane ySplit="4" topLeftCell="A5" activePane="bottomLeft" state="frozen"/>
      <selection/>
      <selection pane="bottomLeft" activeCell="H12" sqref="H12"/>
    </sheetView>
  </sheetViews>
  <sheetFormatPr defaultColWidth="9" defaultRowHeight="14.25" outlineLevelCol="1"/>
  <cols>
    <col min="1" max="1" width="35.4833333333333" style="253" customWidth="1"/>
    <col min="2" max="2" width="25.2666666666667" style="255" customWidth="1"/>
    <col min="3" max="16383" width="9" style="253"/>
  </cols>
  <sheetData>
    <row r="1" ht="18" customHeight="1" spans="1:1">
      <c r="A1" s="253" t="s">
        <v>45</v>
      </c>
    </row>
    <row r="2" s="252" customFormat="1" ht="24" customHeight="1" spans="1:2">
      <c r="A2" s="256" t="s">
        <v>2</v>
      </c>
      <c r="B2" s="256"/>
    </row>
    <row r="3" ht="15" customHeight="1" spans="1:2">
      <c r="A3" s="252"/>
      <c r="B3" s="255" t="s">
        <v>46</v>
      </c>
    </row>
    <row r="4" ht="30" customHeight="1" spans="1:2">
      <c r="A4" s="257" t="s">
        <v>47</v>
      </c>
      <c r="B4" s="258" t="s">
        <v>48</v>
      </c>
    </row>
    <row r="5" ht="30" customHeight="1" spans="1:2">
      <c r="A5" s="264" t="s">
        <v>49</v>
      </c>
      <c r="B5" s="248">
        <v>50400</v>
      </c>
    </row>
    <row r="6" ht="30" customHeight="1" spans="1:2">
      <c r="A6" s="261" t="s">
        <v>50</v>
      </c>
      <c r="B6" s="248">
        <f>SUM(B7:B9)</f>
        <v>177112</v>
      </c>
    </row>
    <row r="7" ht="30" customHeight="1" spans="1:2">
      <c r="A7" s="261" t="s">
        <v>51</v>
      </c>
      <c r="B7" s="248">
        <v>3066</v>
      </c>
    </row>
    <row r="8" ht="30" customHeight="1" spans="1:2">
      <c r="A8" s="261" t="s">
        <v>52</v>
      </c>
      <c r="B8" s="248">
        <v>154866</v>
      </c>
    </row>
    <row r="9" ht="30" customHeight="1" spans="1:2">
      <c r="A9" s="261" t="s">
        <v>53</v>
      </c>
      <c r="B9" s="248">
        <v>19180</v>
      </c>
    </row>
    <row r="10" ht="30" customHeight="1" spans="1:2">
      <c r="A10" s="264" t="s">
        <v>54</v>
      </c>
      <c r="B10" s="248"/>
    </row>
    <row r="11" ht="30" customHeight="1" spans="1:2">
      <c r="A11" s="264" t="s">
        <v>55</v>
      </c>
      <c r="B11" s="248"/>
    </row>
    <row r="12" ht="30" customHeight="1" spans="1:2">
      <c r="A12" s="261" t="s">
        <v>56</v>
      </c>
      <c r="B12" s="248"/>
    </row>
    <row r="13" ht="30" customHeight="1" spans="1:2">
      <c r="A13" s="265" t="s">
        <v>57</v>
      </c>
      <c r="B13" s="248">
        <f>B11+B10+B6+B5</f>
        <v>227512</v>
      </c>
    </row>
    <row r="14" ht="20.1" customHeight="1" spans="1:1">
      <c r="A14" s="253" t="s">
        <v>58</v>
      </c>
    </row>
    <row r="15" ht="20.1" customHeight="1"/>
  </sheetData>
  <mergeCells count="1">
    <mergeCell ref="A2:B2"/>
  </mergeCells>
  <printOptions horizontalCentered="1"/>
  <pageMargins left="0.46875" right="0.46875" top="0.588888888888889" bottom="0.46875" header="0.309027777777778" footer="0.309027777777778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E19" sqref="E19"/>
    </sheetView>
  </sheetViews>
  <sheetFormatPr defaultColWidth="9" defaultRowHeight="14.25" outlineLevelCol="5"/>
  <cols>
    <col min="4" max="4" width="27.625" customWidth="1"/>
    <col min="5" max="5" width="12.625" customWidth="1"/>
  </cols>
  <sheetData>
    <row r="1" customFormat="1" spans="1:1">
      <c r="A1" s="34" t="s">
        <v>754</v>
      </c>
    </row>
    <row r="2" ht="22.5" spans="1:6">
      <c r="A2" s="35" t="s">
        <v>38</v>
      </c>
      <c r="B2" s="35"/>
      <c r="C2" s="35"/>
      <c r="D2" s="35"/>
      <c r="E2" s="35"/>
      <c r="F2" s="35"/>
    </row>
    <row r="3" spans="1:6">
      <c r="A3" s="36"/>
      <c r="B3" s="36"/>
      <c r="C3" s="36"/>
      <c r="D3" s="37"/>
      <c r="E3" s="36"/>
      <c r="F3" s="38" t="s">
        <v>46</v>
      </c>
    </row>
    <row r="4" spans="1:6">
      <c r="A4" s="13" t="s">
        <v>98</v>
      </c>
      <c r="B4" s="13"/>
      <c r="C4" s="13"/>
      <c r="D4" s="13" t="s">
        <v>99</v>
      </c>
      <c r="E4" s="39" t="s">
        <v>715</v>
      </c>
      <c r="F4" s="13" t="s">
        <v>642</v>
      </c>
    </row>
    <row r="5" spans="1:6">
      <c r="A5" s="13" t="s">
        <v>381</v>
      </c>
      <c r="B5" s="13" t="s">
        <v>382</v>
      </c>
      <c r="C5" s="13" t="s">
        <v>755</v>
      </c>
      <c r="D5" s="13"/>
      <c r="E5" s="40"/>
      <c r="F5" s="13"/>
    </row>
    <row r="6" spans="1:6">
      <c r="A6" s="41">
        <v>208</v>
      </c>
      <c r="B6" s="41"/>
      <c r="C6" s="41"/>
      <c r="D6" s="41" t="s">
        <v>191</v>
      </c>
      <c r="E6" s="41"/>
      <c r="F6" s="28"/>
    </row>
    <row r="7" spans="1:6">
      <c r="A7" s="41">
        <v>223</v>
      </c>
      <c r="B7" s="41"/>
      <c r="C7" s="41"/>
      <c r="D7" s="41" t="s">
        <v>724</v>
      </c>
      <c r="E7" s="41"/>
      <c r="F7" s="28"/>
    </row>
    <row r="8" spans="1:6">
      <c r="A8" s="28"/>
      <c r="B8" s="29" t="s">
        <v>386</v>
      </c>
      <c r="C8" s="29"/>
      <c r="D8" s="30" t="s">
        <v>756</v>
      </c>
      <c r="E8" s="28">
        <v>2</v>
      </c>
      <c r="F8" s="28"/>
    </row>
    <row r="9" spans="1:6">
      <c r="A9" s="28"/>
      <c r="B9" s="29" t="s">
        <v>389</v>
      </c>
      <c r="C9" s="29"/>
      <c r="D9" s="30" t="s">
        <v>757</v>
      </c>
      <c r="E9" s="28"/>
      <c r="F9" s="28"/>
    </row>
    <row r="10" spans="1:6">
      <c r="A10" s="28"/>
      <c r="B10" s="29"/>
      <c r="C10" s="29" t="s">
        <v>389</v>
      </c>
      <c r="D10" s="30" t="s">
        <v>758</v>
      </c>
      <c r="E10" s="28"/>
      <c r="F10" s="28"/>
    </row>
    <row r="11" spans="1:6">
      <c r="A11" s="28"/>
      <c r="B11" s="29" t="s">
        <v>392</v>
      </c>
      <c r="C11" s="29"/>
      <c r="D11" s="30" t="s">
        <v>759</v>
      </c>
      <c r="E11" s="28"/>
      <c r="F11" s="28"/>
    </row>
    <row r="12" spans="1:6">
      <c r="A12" s="28"/>
      <c r="B12" s="29" t="s">
        <v>760</v>
      </c>
      <c r="C12" s="29"/>
      <c r="D12" s="30" t="s">
        <v>761</v>
      </c>
      <c r="E12" s="28"/>
      <c r="F12" s="28"/>
    </row>
    <row r="13" spans="1:6">
      <c r="A13" s="28"/>
      <c r="B13" s="29" t="s">
        <v>395</v>
      </c>
      <c r="C13" s="29"/>
      <c r="D13" s="30" t="s">
        <v>762</v>
      </c>
      <c r="E13" s="28">
        <v>40</v>
      </c>
      <c r="F13" s="28"/>
    </row>
    <row r="14" spans="1:6">
      <c r="A14" s="41">
        <v>230</v>
      </c>
      <c r="B14" s="42"/>
      <c r="C14" s="42"/>
      <c r="D14" s="41" t="s">
        <v>450</v>
      </c>
      <c r="E14" s="41"/>
      <c r="F14" s="28"/>
    </row>
    <row r="15" spans="1:6">
      <c r="A15" s="28"/>
      <c r="B15" s="29" t="s">
        <v>406</v>
      </c>
      <c r="C15" s="29"/>
      <c r="D15" s="30" t="s">
        <v>763</v>
      </c>
      <c r="E15" s="28"/>
      <c r="F15" s="28"/>
    </row>
    <row r="16" spans="1:6">
      <c r="A16" s="28"/>
      <c r="B16" s="29"/>
      <c r="C16" s="29" t="s">
        <v>386</v>
      </c>
      <c r="D16" s="30" t="s">
        <v>764</v>
      </c>
      <c r="E16" s="28"/>
      <c r="F16" s="28"/>
    </row>
    <row r="17" spans="1:6">
      <c r="A17" s="28"/>
      <c r="B17" s="29" t="s">
        <v>412</v>
      </c>
      <c r="C17" s="29"/>
      <c r="D17" s="30" t="s">
        <v>690</v>
      </c>
      <c r="E17" s="28"/>
      <c r="F17" s="28"/>
    </row>
    <row r="18" spans="1:6">
      <c r="A18" s="28"/>
      <c r="B18" s="29"/>
      <c r="C18" s="29" t="s">
        <v>392</v>
      </c>
      <c r="D18" s="30" t="s">
        <v>765</v>
      </c>
      <c r="E18" s="28"/>
      <c r="F18" s="28"/>
    </row>
    <row r="19" spans="1:6">
      <c r="A19" s="28"/>
      <c r="B19" s="29"/>
      <c r="C19" s="29"/>
      <c r="D19" s="30"/>
      <c r="E19" s="30"/>
      <c r="F19" s="28"/>
    </row>
    <row r="20" spans="1:6">
      <c r="A20" s="28"/>
      <c r="B20" s="28"/>
      <c r="C20" s="29"/>
      <c r="D20" s="28" t="s">
        <v>687</v>
      </c>
      <c r="E20" s="28">
        <v>42</v>
      </c>
      <c r="F20" s="28"/>
    </row>
    <row r="21" spans="1:6">
      <c r="A21" s="28"/>
      <c r="B21" s="28"/>
      <c r="C21" s="29"/>
      <c r="D21" s="28" t="s">
        <v>766</v>
      </c>
      <c r="E21" s="28"/>
      <c r="F21" s="28"/>
    </row>
    <row r="22" spans="1:6">
      <c r="A22" s="28"/>
      <c r="B22" s="28"/>
      <c r="C22" s="29"/>
      <c r="D22" s="30"/>
      <c r="E22" s="30"/>
      <c r="F22" s="28"/>
    </row>
    <row r="23" spans="1:6">
      <c r="A23" s="28"/>
      <c r="B23" s="28"/>
      <c r="C23" s="29"/>
      <c r="D23" s="30"/>
      <c r="E23" s="30"/>
      <c r="F23" s="28"/>
    </row>
    <row r="24" spans="1:6">
      <c r="A24" s="28"/>
      <c r="B24" s="28"/>
      <c r="C24" s="28"/>
      <c r="D24" s="41" t="s">
        <v>95</v>
      </c>
      <c r="E24" s="28">
        <v>42</v>
      </c>
      <c r="F24" s="41"/>
    </row>
    <row r="25" spans="1:6">
      <c r="A25" s="43"/>
      <c r="B25" s="43"/>
      <c r="C25" s="43"/>
      <c r="D25" s="43"/>
      <c r="E25" s="43"/>
      <c r="F25" s="43"/>
    </row>
    <row r="26" spans="1:6">
      <c r="A26" s="44"/>
      <c r="B26" s="44"/>
      <c r="C26" s="44"/>
      <c r="D26" s="44"/>
      <c r="E26" s="44"/>
      <c r="F26" s="44"/>
    </row>
  </sheetData>
  <mergeCells count="6">
    <mergeCell ref="A2:F2"/>
    <mergeCell ref="A4:C4"/>
    <mergeCell ref="A26:F26"/>
    <mergeCell ref="D4:D5"/>
    <mergeCell ref="E4:E5"/>
    <mergeCell ref="F4:F5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B22" sqref="B22"/>
    </sheetView>
  </sheetViews>
  <sheetFormatPr defaultColWidth="9" defaultRowHeight="14.25" outlineLevelCol="3"/>
  <cols>
    <col min="2" max="2" width="28.5" customWidth="1"/>
    <col min="3" max="3" width="23.5" customWidth="1"/>
    <col min="4" max="4" width="22.875" customWidth="1"/>
  </cols>
  <sheetData>
    <row r="1" customFormat="1" spans="1:1">
      <c r="A1" s="23" t="s">
        <v>767</v>
      </c>
    </row>
    <row r="2" ht="22.5" spans="1:4">
      <c r="A2" s="24" t="s">
        <v>768</v>
      </c>
      <c r="B2" s="24"/>
      <c r="C2" s="24"/>
      <c r="D2" s="24"/>
    </row>
    <row r="3" spans="1:4">
      <c r="A3" s="25"/>
      <c r="B3" s="26"/>
      <c r="C3" s="26"/>
      <c r="D3" s="26"/>
    </row>
    <row r="4" ht="18" customHeight="1" spans="1:4">
      <c r="A4" s="13" t="s">
        <v>769</v>
      </c>
      <c r="B4" s="27" t="s">
        <v>635</v>
      </c>
      <c r="C4" s="27" t="s">
        <v>770</v>
      </c>
      <c r="D4" s="13" t="s">
        <v>642</v>
      </c>
    </row>
    <row r="5" ht="18" customHeight="1" spans="1:4">
      <c r="A5" s="28">
        <v>1</v>
      </c>
      <c r="B5" s="29"/>
      <c r="C5" s="29"/>
      <c r="D5" s="30"/>
    </row>
    <row r="6" ht="18" customHeight="1" spans="1:4">
      <c r="A6" s="28">
        <v>2</v>
      </c>
      <c r="B6" s="29"/>
      <c r="C6" s="29"/>
      <c r="D6" s="30"/>
    </row>
    <row r="7" ht="18" customHeight="1" spans="1:4">
      <c r="A7" s="28">
        <v>3</v>
      </c>
      <c r="B7" s="29"/>
      <c r="C7" s="29"/>
      <c r="D7" s="30"/>
    </row>
    <row r="8" ht="18" customHeight="1" spans="1:4">
      <c r="A8" s="28">
        <v>4</v>
      </c>
      <c r="B8" s="29"/>
      <c r="C8" s="29"/>
      <c r="D8" s="30"/>
    </row>
    <row r="9" ht="18" customHeight="1" spans="1:4">
      <c r="A9" s="28">
        <v>5</v>
      </c>
      <c r="B9" s="29"/>
      <c r="C9" s="29"/>
      <c r="D9" s="30"/>
    </row>
    <row r="10" ht="18" customHeight="1" spans="1:4">
      <c r="A10" s="28">
        <v>6</v>
      </c>
      <c r="B10" s="29"/>
      <c r="C10" s="29"/>
      <c r="D10" s="30"/>
    </row>
    <row r="11" ht="18" customHeight="1" spans="1:4">
      <c r="A11" s="28">
        <v>7</v>
      </c>
      <c r="B11" s="29"/>
      <c r="C11" s="29"/>
      <c r="D11" s="30"/>
    </row>
    <row r="12" ht="18" customHeight="1" spans="1:4">
      <c r="A12" s="28">
        <v>8</v>
      </c>
      <c r="B12" s="29"/>
      <c r="C12" s="29"/>
      <c r="D12" s="30"/>
    </row>
    <row r="13" ht="18" customHeight="1" spans="1:4">
      <c r="A13" s="25"/>
      <c r="B13" s="26"/>
      <c r="C13" s="26"/>
      <c r="D13" s="26"/>
    </row>
    <row r="14" ht="18" customHeight="1" spans="1:4">
      <c r="A14" s="31" t="s">
        <v>771</v>
      </c>
      <c r="B14" s="32" t="s">
        <v>772</v>
      </c>
      <c r="C14" s="33"/>
      <c r="D14" s="33"/>
    </row>
  </sheetData>
  <mergeCells count="2">
    <mergeCell ref="A2:D2"/>
    <mergeCell ref="B14:D14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pane ySplit="4" topLeftCell="A11" activePane="bottomLeft" state="frozen"/>
      <selection/>
      <selection pane="bottomLeft" activeCell="B14" sqref="B14"/>
    </sheetView>
  </sheetViews>
  <sheetFormatPr defaultColWidth="9" defaultRowHeight="14.25" outlineLevelCol="2"/>
  <cols>
    <col min="1" max="1" width="40.75" style="4" customWidth="1"/>
    <col min="2" max="2" width="31.25" style="5" customWidth="1"/>
    <col min="3" max="3" width="9" style="4"/>
    <col min="4" max="4" width="11.5" style="4"/>
    <col min="5" max="5" width="12.625" style="4"/>
    <col min="6" max="16384" width="9" style="4"/>
  </cols>
  <sheetData>
    <row r="1" s="1" customFormat="1" ht="19.5" customHeight="1" spans="1:2">
      <c r="A1" s="6" t="s">
        <v>773</v>
      </c>
      <c r="B1" s="6"/>
    </row>
    <row r="2" ht="27.75" customHeight="1" spans="1:2">
      <c r="A2" s="9" t="s">
        <v>774</v>
      </c>
      <c r="B2" s="10"/>
    </row>
    <row r="3" spans="1:2">
      <c r="A3" s="11"/>
      <c r="B3" s="12" t="s">
        <v>46</v>
      </c>
    </row>
    <row r="4" ht="46" customHeight="1" spans="1:3">
      <c r="A4" s="13" t="s">
        <v>445</v>
      </c>
      <c r="B4" s="14" t="s">
        <v>446</v>
      </c>
      <c r="C4" s="15"/>
    </row>
    <row r="5" s="2" customFormat="1" ht="35" customHeight="1" spans="1:2">
      <c r="A5" s="16" t="s">
        <v>775</v>
      </c>
      <c r="B5" s="17">
        <f>B6+B13</f>
        <v>36647.309628</v>
      </c>
    </row>
    <row r="6" s="2" customFormat="1" ht="35" customHeight="1" spans="1:2">
      <c r="A6" s="16" t="s">
        <v>776</v>
      </c>
      <c r="B6" s="17">
        <f>SUM(B7:B12)</f>
        <v>22224</v>
      </c>
    </row>
    <row r="7" s="3" customFormat="1" ht="35" customHeight="1" spans="1:2">
      <c r="A7" s="18" t="s">
        <v>777</v>
      </c>
      <c r="B7" s="19">
        <v>16801</v>
      </c>
    </row>
    <row r="8" s="3" customFormat="1" ht="35" customHeight="1" spans="1:2">
      <c r="A8" s="18" t="s">
        <v>778</v>
      </c>
      <c r="B8" s="19">
        <v>4939</v>
      </c>
    </row>
    <row r="9" s="3" customFormat="1" ht="35" customHeight="1" spans="1:2">
      <c r="A9" s="18" t="s">
        <v>779</v>
      </c>
      <c r="B9" s="19">
        <v>162</v>
      </c>
    </row>
    <row r="10" s="3" customFormat="1" ht="35" customHeight="1" spans="1:2">
      <c r="A10" s="18" t="s">
        <v>780</v>
      </c>
      <c r="B10" s="19">
        <v>0</v>
      </c>
    </row>
    <row r="11" ht="35" customHeight="1" spans="1:2">
      <c r="A11" s="18" t="s">
        <v>781</v>
      </c>
      <c r="B11" s="19">
        <v>320</v>
      </c>
    </row>
    <row r="12" ht="35" customHeight="1" spans="1:2">
      <c r="A12" s="18" t="s">
        <v>782</v>
      </c>
      <c r="B12" s="19">
        <v>2</v>
      </c>
    </row>
    <row r="13" ht="35" customHeight="1" spans="1:2">
      <c r="A13" s="16" t="s">
        <v>783</v>
      </c>
      <c r="B13" s="14">
        <f>SUM(B14:B19)</f>
        <v>14423.309628</v>
      </c>
    </row>
    <row r="14" ht="35" customHeight="1" spans="1:2">
      <c r="A14" s="18" t="s">
        <v>784</v>
      </c>
      <c r="B14" s="21">
        <v>2812.83</v>
      </c>
    </row>
    <row r="15" ht="35" customHeight="1" spans="1:2">
      <c r="A15" s="18" t="s">
        <v>785</v>
      </c>
      <c r="B15" s="21">
        <v>11591.959375</v>
      </c>
    </row>
    <row r="16" ht="35" customHeight="1" spans="1:2">
      <c r="A16" s="18" t="s">
        <v>786</v>
      </c>
      <c r="B16" s="21">
        <v>15</v>
      </c>
    </row>
    <row r="17" ht="35" customHeight="1" spans="1:2">
      <c r="A17" s="18" t="s">
        <v>787</v>
      </c>
      <c r="B17" s="21">
        <v>0</v>
      </c>
    </row>
    <row r="18" ht="35" customHeight="1" spans="1:2">
      <c r="A18" s="18" t="s">
        <v>788</v>
      </c>
      <c r="B18" s="21">
        <v>1.520253</v>
      </c>
    </row>
    <row r="19" ht="35" customHeight="1" spans="1:2">
      <c r="A19" s="18" t="s">
        <v>789</v>
      </c>
      <c r="B19" s="19">
        <v>2</v>
      </c>
    </row>
    <row r="20" ht="35" customHeight="1" spans="1:2">
      <c r="A20" s="16" t="s">
        <v>790</v>
      </c>
      <c r="B20" s="17">
        <v>30263.792411</v>
      </c>
    </row>
    <row r="21" ht="35" customHeight="1" spans="1:2">
      <c r="A21" s="22" t="s">
        <v>102</v>
      </c>
      <c r="B21" s="17">
        <f>B5+B20</f>
        <v>66911.102039</v>
      </c>
    </row>
  </sheetData>
  <mergeCells count="2">
    <mergeCell ref="A1:B1"/>
    <mergeCell ref="A2:B2"/>
  </mergeCells>
  <printOptions horizontalCentered="1"/>
  <pageMargins left="1.02291666666667" right="0.747916666666667" top="0.94375" bottom="0.865277777777778" header="0.511805555555556" footer="0.511805555555556"/>
  <pageSetup paperSize="9" firstPageNumber="47" orientation="landscape" useFirstPageNumber="1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ySplit="4" topLeftCell="A5" activePane="bottomLeft" state="frozen"/>
      <selection/>
      <selection pane="bottomLeft" activeCell="D14" sqref="D14"/>
    </sheetView>
  </sheetViews>
  <sheetFormatPr defaultColWidth="9" defaultRowHeight="14.25" outlineLevelCol="6"/>
  <cols>
    <col min="1" max="1" width="54.875" style="4" customWidth="1"/>
    <col min="2" max="2" width="23.875" style="5" customWidth="1"/>
    <col min="3" max="3" width="11.125" style="4" customWidth="1"/>
    <col min="4" max="5" width="9" style="4"/>
    <col min="6" max="6" width="12.625" style="4"/>
    <col min="7" max="16384" width="9" style="4"/>
  </cols>
  <sheetData>
    <row r="1" s="1" customFormat="1" ht="19.5" customHeight="1" spans="1:7">
      <c r="A1" s="6" t="s">
        <v>791</v>
      </c>
      <c r="B1" s="6"/>
      <c r="C1" s="7"/>
      <c r="F1" s="7"/>
      <c r="G1" s="8"/>
    </row>
    <row r="2" ht="27.75" customHeight="1" spans="1:2">
      <c r="A2" s="9" t="s">
        <v>792</v>
      </c>
      <c r="B2" s="10"/>
    </row>
    <row r="3" spans="1:2">
      <c r="A3" s="11"/>
      <c r="B3" s="12" t="s">
        <v>46</v>
      </c>
    </row>
    <row r="4" ht="35" customHeight="1" spans="1:7">
      <c r="A4" s="13" t="s">
        <v>445</v>
      </c>
      <c r="B4" s="14" t="s">
        <v>446</v>
      </c>
      <c r="C4" s="15"/>
      <c r="D4" s="15"/>
      <c r="E4" s="15"/>
      <c r="F4" s="15"/>
      <c r="G4" s="15"/>
    </row>
    <row r="5" s="2" customFormat="1" ht="35" customHeight="1" spans="1:2">
      <c r="A5" s="16" t="s">
        <v>793</v>
      </c>
      <c r="B5" s="17">
        <f>B6+B10</f>
        <v>32689.957314</v>
      </c>
    </row>
    <row r="6" s="3" customFormat="1" ht="35" customHeight="1" spans="1:2">
      <c r="A6" s="16" t="s">
        <v>776</v>
      </c>
      <c r="B6" s="17">
        <f>SUM(B7:B9)</f>
        <v>22222</v>
      </c>
    </row>
    <row r="7" s="3" customFormat="1" ht="35" customHeight="1" spans="1:2">
      <c r="A7" s="18" t="s">
        <v>794</v>
      </c>
      <c r="B7" s="19">
        <v>22216</v>
      </c>
    </row>
    <row r="8" s="3" customFormat="1" ht="35" customHeight="1" spans="1:2">
      <c r="A8" s="20" t="s">
        <v>795</v>
      </c>
      <c r="B8" s="19">
        <v>1</v>
      </c>
    </row>
    <row r="9" s="2" customFormat="1" ht="35" customHeight="1" spans="1:2">
      <c r="A9" s="20" t="s">
        <v>796</v>
      </c>
      <c r="B9" s="19">
        <v>5</v>
      </c>
    </row>
    <row r="10" s="2" customFormat="1" ht="35" customHeight="1" spans="1:2">
      <c r="A10" s="16" t="s">
        <v>783</v>
      </c>
      <c r="B10" s="14">
        <f>SUM(B11:B14)</f>
        <v>10467.957314</v>
      </c>
    </row>
    <row r="11" ht="35" customHeight="1" spans="1:2">
      <c r="A11" s="20" t="s">
        <v>797</v>
      </c>
      <c r="B11" s="21">
        <v>10457.707314</v>
      </c>
    </row>
    <row r="12" ht="35" customHeight="1" spans="1:2">
      <c r="A12" s="20" t="s">
        <v>795</v>
      </c>
      <c r="B12" s="21">
        <v>2.25</v>
      </c>
    </row>
    <row r="13" ht="35" customHeight="1" spans="1:2">
      <c r="A13" s="18" t="s">
        <v>798</v>
      </c>
      <c r="B13" s="21"/>
    </row>
    <row r="14" ht="35" customHeight="1" spans="1:2">
      <c r="A14" s="20" t="s">
        <v>799</v>
      </c>
      <c r="B14" s="21">
        <v>8</v>
      </c>
    </row>
    <row r="15" ht="35" customHeight="1" spans="1:2">
      <c r="A15" s="16" t="s">
        <v>800</v>
      </c>
      <c r="B15" s="17">
        <v>34221.077665</v>
      </c>
    </row>
    <row r="16" ht="35" customHeight="1" spans="1:2">
      <c r="A16" s="22" t="s">
        <v>102</v>
      </c>
      <c r="B16" s="17">
        <f>B5+B15</f>
        <v>66911.034979</v>
      </c>
    </row>
  </sheetData>
  <mergeCells count="2">
    <mergeCell ref="A1:B1"/>
    <mergeCell ref="A2:B2"/>
  </mergeCells>
  <printOptions horizontalCentered="1"/>
  <pageMargins left="1.02291666666667" right="0.747916666666667" top="0.94375" bottom="0.865277777777778" header="0.511805555555556" footer="0.511805555555556"/>
  <pageSetup paperSize="9" firstPageNumber="47" orientation="landscape" useFirstPageNumber="1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showGridLines="0" showZeros="0" zoomScale="93" zoomScaleNormal="93" workbookViewId="0">
      <pane ySplit="4" topLeftCell="A5" activePane="bottomLeft" state="frozen"/>
      <selection/>
      <selection pane="bottomLeft" activeCell="F9" sqref="F9"/>
    </sheetView>
  </sheetViews>
  <sheetFormatPr defaultColWidth="9" defaultRowHeight="14.25"/>
  <cols>
    <col min="1" max="1" width="35.4833333333333" style="253" customWidth="1"/>
    <col min="2" max="2" width="21.775" style="254" customWidth="1"/>
    <col min="3" max="3" width="23.2416666666667" style="255" customWidth="1"/>
    <col min="4" max="16384" width="9" style="253"/>
  </cols>
  <sheetData>
    <row r="1" ht="18" customHeight="1" spans="1:1">
      <c r="A1" s="253" t="s">
        <v>59</v>
      </c>
    </row>
    <row r="2" s="252" customFormat="1" ht="24" customHeight="1" spans="1:3">
      <c r="A2" s="256" t="s">
        <v>4</v>
      </c>
      <c r="B2" s="256"/>
      <c r="C2" s="256"/>
    </row>
    <row r="3" ht="15" customHeight="1" spans="1:3">
      <c r="A3" s="252"/>
      <c r="C3" s="255" t="s">
        <v>46</v>
      </c>
    </row>
    <row r="4" ht="30" customHeight="1" spans="1:3">
      <c r="A4" s="257" t="s">
        <v>47</v>
      </c>
      <c r="B4" s="258" t="s">
        <v>60</v>
      </c>
      <c r="C4" s="258" t="s">
        <v>48</v>
      </c>
    </row>
    <row r="5" ht="30" customHeight="1" spans="1:3">
      <c r="A5" s="259" t="s">
        <v>61</v>
      </c>
      <c r="B5" s="260">
        <f>SUM(B6:B18)</f>
        <v>42785</v>
      </c>
      <c r="C5" s="260">
        <f>SUM(C6:C18)</f>
        <v>34593</v>
      </c>
    </row>
    <row r="6" ht="30" customHeight="1" spans="1:3">
      <c r="A6" s="261" t="s">
        <v>62</v>
      </c>
      <c r="B6" s="262">
        <v>10600</v>
      </c>
      <c r="C6" s="262">
        <v>9042</v>
      </c>
    </row>
    <row r="7" ht="30" customHeight="1" spans="1:3">
      <c r="A7" s="261" t="s">
        <v>63</v>
      </c>
      <c r="B7" s="262">
        <v>1360</v>
      </c>
      <c r="C7" s="262">
        <v>2457</v>
      </c>
    </row>
    <row r="8" ht="30" customHeight="1" spans="1:3">
      <c r="A8" s="261" t="s">
        <v>64</v>
      </c>
      <c r="B8" s="262">
        <v>476</v>
      </c>
      <c r="C8" s="262">
        <v>770</v>
      </c>
    </row>
    <row r="9" ht="30" customHeight="1" spans="1:3">
      <c r="A9" s="261" t="s">
        <v>65</v>
      </c>
      <c r="B9" s="262">
        <v>225</v>
      </c>
      <c r="C9" s="262">
        <v>180</v>
      </c>
    </row>
    <row r="10" ht="30" customHeight="1" spans="1:3">
      <c r="A10" s="261" t="s">
        <v>66</v>
      </c>
      <c r="B10" s="262">
        <v>1250</v>
      </c>
      <c r="C10" s="262">
        <v>1250</v>
      </c>
    </row>
    <row r="11" ht="30" customHeight="1" spans="1:3">
      <c r="A11" s="261" t="s">
        <v>67</v>
      </c>
      <c r="B11" s="262">
        <v>1907</v>
      </c>
      <c r="C11" s="262">
        <v>2470</v>
      </c>
    </row>
    <row r="12" ht="30" customHeight="1" spans="1:3">
      <c r="A12" s="261" t="s">
        <v>68</v>
      </c>
      <c r="B12" s="262">
        <v>400</v>
      </c>
      <c r="C12" s="262">
        <v>514</v>
      </c>
    </row>
    <row r="13" ht="30" customHeight="1" spans="1:3">
      <c r="A13" s="261" t="s">
        <v>69</v>
      </c>
      <c r="B13" s="262">
        <v>2100</v>
      </c>
      <c r="C13" s="262">
        <v>2690</v>
      </c>
    </row>
    <row r="14" ht="30" customHeight="1" spans="1:3">
      <c r="A14" s="261" t="s">
        <v>70</v>
      </c>
      <c r="B14" s="262">
        <v>4600</v>
      </c>
      <c r="C14" s="262">
        <v>1600</v>
      </c>
    </row>
    <row r="15" ht="30" customHeight="1" spans="1:3">
      <c r="A15" s="261" t="s">
        <v>71</v>
      </c>
      <c r="B15" s="262">
        <v>2500</v>
      </c>
      <c r="C15" s="262">
        <v>2500</v>
      </c>
    </row>
    <row r="16" ht="30" customHeight="1" spans="1:3">
      <c r="A16" s="261" t="s">
        <v>72</v>
      </c>
      <c r="B16" s="262">
        <v>4800</v>
      </c>
      <c r="C16" s="262">
        <v>2550</v>
      </c>
    </row>
    <row r="17" ht="30" customHeight="1" spans="1:3">
      <c r="A17" s="261" t="s">
        <v>73</v>
      </c>
      <c r="B17" s="262">
        <v>12500</v>
      </c>
      <c r="C17" s="262">
        <v>8500</v>
      </c>
    </row>
    <row r="18" customFormat="1" ht="30" customHeight="1" spans="1:9">
      <c r="A18" s="261" t="s">
        <v>74</v>
      </c>
      <c r="B18" s="262">
        <v>67</v>
      </c>
      <c r="C18" s="262">
        <v>70</v>
      </c>
      <c r="F18" s="253"/>
      <c r="G18" s="253"/>
      <c r="H18" s="253"/>
      <c r="I18" s="253"/>
    </row>
    <row r="19" ht="30" customHeight="1" spans="1:3">
      <c r="A19" s="259" t="s">
        <v>75</v>
      </c>
      <c r="B19" s="260">
        <f>B20+B21+B23+B24+B22+B25+B26+B27</f>
        <v>17551</v>
      </c>
      <c r="C19" s="260">
        <f>C20+C21+C23+C24+C22+C25+C26+C27</f>
        <v>15807</v>
      </c>
    </row>
    <row r="20" ht="30" customHeight="1" spans="1:3">
      <c r="A20" s="261" t="s">
        <v>76</v>
      </c>
      <c r="B20" s="262">
        <v>2420</v>
      </c>
      <c r="C20" s="262">
        <v>1200</v>
      </c>
    </row>
    <row r="21" ht="30" customHeight="1" spans="1:3">
      <c r="A21" s="261" t="s">
        <v>77</v>
      </c>
      <c r="B21" s="262">
        <v>2120</v>
      </c>
      <c r="C21" s="262">
        <v>2970</v>
      </c>
    </row>
    <row r="22" ht="30" customHeight="1" spans="1:3">
      <c r="A22" s="261" t="s">
        <v>78</v>
      </c>
      <c r="B22" s="262">
        <v>5279</v>
      </c>
      <c r="C22" s="262">
        <v>4945</v>
      </c>
    </row>
    <row r="23" ht="30" customHeight="1" spans="1:3">
      <c r="A23" s="261" t="s">
        <v>79</v>
      </c>
      <c r="B23" s="262"/>
      <c r="C23" s="262"/>
    </row>
    <row r="24" ht="30" customHeight="1" spans="1:3">
      <c r="A24" s="261" t="s">
        <v>80</v>
      </c>
      <c r="B24" s="262">
        <v>7500</v>
      </c>
      <c r="C24" s="262">
        <v>6292</v>
      </c>
    </row>
    <row r="25" ht="30" customHeight="1" spans="1:3">
      <c r="A25" s="261" t="s">
        <v>81</v>
      </c>
      <c r="B25" s="262">
        <v>62</v>
      </c>
      <c r="C25" s="262">
        <v>100</v>
      </c>
    </row>
    <row r="26" ht="30" customHeight="1" spans="1:3">
      <c r="A26" s="261" t="s">
        <v>82</v>
      </c>
      <c r="B26" s="262">
        <v>170</v>
      </c>
      <c r="C26" s="262">
        <v>200</v>
      </c>
    </row>
    <row r="27" ht="30" customHeight="1" spans="1:3">
      <c r="A27" s="261" t="s">
        <v>83</v>
      </c>
      <c r="B27" s="262"/>
      <c r="C27" s="262">
        <v>100</v>
      </c>
    </row>
    <row r="28" ht="30" customHeight="1" spans="1:3">
      <c r="A28" s="263" t="s">
        <v>84</v>
      </c>
      <c r="B28" s="260">
        <f>B19+B5</f>
        <v>60336</v>
      </c>
      <c r="C28" s="260">
        <f>C19+C5</f>
        <v>50400</v>
      </c>
    </row>
    <row r="29" ht="20.1" customHeight="1" spans="1:1">
      <c r="A29" s="253" t="s">
        <v>58</v>
      </c>
    </row>
    <row r="30" ht="20.1" customHeight="1"/>
  </sheetData>
  <mergeCells count="1">
    <mergeCell ref="A2:C2"/>
  </mergeCells>
  <printOptions horizontalCentered="1"/>
  <pageMargins left="0.46875" right="0.46875" top="0.588888888888889" bottom="0.46875" header="0.309027777777778" footer="0.30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13"/>
  <sheetViews>
    <sheetView showZeros="0" workbookViewId="0">
      <pane xSplit="2" ySplit="4" topLeftCell="H5" activePane="bottomRight" state="frozen"/>
      <selection/>
      <selection pane="topRight"/>
      <selection pane="bottomLeft"/>
      <selection pane="bottomRight" activeCell="B5" sqref="B5"/>
    </sheetView>
  </sheetViews>
  <sheetFormatPr defaultColWidth="9" defaultRowHeight="14.25" outlineLevelCol="1"/>
  <cols>
    <col min="1" max="1" width="36" style="238" customWidth="1"/>
    <col min="2" max="2" width="27.875" style="239" customWidth="1"/>
    <col min="3" max="16384" width="9" style="221"/>
  </cols>
  <sheetData>
    <row r="1" ht="18" customHeight="1" spans="1:2">
      <c r="A1" s="240" t="s">
        <v>85</v>
      </c>
      <c r="B1" s="241" t="s">
        <v>86</v>
      </c>
    </row>
    <row r="2" s="237" customFormat="1" ht="44" customHeight="1" spans="1:2">
      <c r="A2" s="242" t="s">
        <v>6</v>
      </c>
      <c r="B2" s="242"/>
    </row>
    <row r="3" ht="30" customHeight="1" spans="1:2">
      <c r="A3" s="243"/>
      <c r="B3" s="244" t="s">
        <v>46</v>
      </c>
    </row>
    <row r="4" ht="36" customHeight="1" spans="1:2">
      <c r="A4" s="245" t="s">
        <v>87</v>
      </c>
      <c r="B4" s="246" t="s">
        <v>48</v>
      </c>
    </row>
    <row r="5" ht="30" customHeight="1" spans="1:2">
      <c r="A5" s="247" t="s">
        <v>88</v>
      </c>
      <c r="B5" s="248">
        <v>221754</v>
      </c>
    </row>
    <row r="6" ht="30" customHeight="1" spans="1:2">
      <c r="A6" s="247" t="s">
        <v>89</v>
      </c>
      <c r="B6" s="249">
        <v>5758</v>
      </c>
    </row>
    <row r="7" ht="30" customHeight="1" spans="1:2">
      <c r="A7" s="247" t="s">
        <v>90</v>
      </c>
      <c r="B7" s="248"/>
    </row>
    <row r="8" ht="30" customHeight="1" spans="1:2">
      <c r="A8" s="247" t="s">
        <v>91</v>
      </c>
      <c r="B8" s="248">
        <v>5758</v>
      </c>
    </row>
    <row r="9" ht="30" customHeight="1" spans="1:2">
      <c r="A9" s="247" t="s">
        <v>92</v>
      </c>
      <c r="B9" s="248"/>
    </row>
    <row r="10" ht="30" customHeight="1" spans="1:2">
      <c r="A10" s="250" t="s">
        <v>93</v>
      </c>
      <c r="B10" s="248"/>
    </row>
    <row r="11" ht="30" customHeight="1" spans="1:2">
      <c r="A11" s="250" t="s">
        <v>94</v>
      </c>
      <c r="B11" s="248"/>
    </row>
    <row r="12" ht="30" customHeight="1" spans="1:2">
      <c r="A12" s="251" t="s">
        <v>95</v>
      </c>
      <c r="B12" s="248">
        <f>B11+B10+B9+B6+B5</f>
        <v>227512</v>
      </c>
    </row>
    <row r="13" ht="20.1" customHeight="1"/>
  </sheetData>
  <autoFilter xmlns:etc="http://www.wps.cn/officeDocument/2017/etCustomData" ref="A4:B13" etc:filterBottomFollowUsedRange="0">
    <extLst/>
  </autoFilter>
  <mergeCells count="1">
    <mergeCell ref="A2:B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348"/>
  <sheetViews>
    <sheetView showZeros="0" workbookViewId="0">
      <pane xSplit="1" ySplit="1" topLeftCell="B2" activePane="bottomRight" state="frozen"/>
      <selection/>
      <selection pane="topRight"/>
      <selection pane="bottomLeft"/>
      <selection pane="bottomRight" activeCell="F6" sqref="F6"/>
    </sheetView>
  </sheetViews>
  <sheetFormatPr defaultColWidth="10" defaultRowHeight="13.5" outlineLevelCol="3"/>
  <cols>
    <col min="1" max="1" width="13.5666666666667" style="218" customWidth="1"/>
    <col min="2" max="2" width="25.7833333333333" style="218" customWidth="1"/>
    <col min="3" max="3" width="20.25" style="219" customWidth="1"/>
    <col min="4" max="4" width="19" style="220" customWidth="1"/>
    <col min="5" max="16384" width="10" style="218"/>
  </cols>
  <sheetData>
    <row r="1" s="218" customFormat="1" ht="24" customHeight="1" spans="1:4">
      <c r="A1" s="221" t="s">
        <v>96</v>
      </c>
      <c r="C1" s="219"/>
      <c r="D1" s="220"/>
    </row>
    <row r="2" s="218" customFormat="1" ht="36.9" customHeight="1" spans="1:4">
      <c r="A2" s="222" t="s">
        <v>8</v>
      </c>
      <c r="B2" s="222"/>
      <c r="C2" s="223"/>
      <c r="D2" s="224"/>
    </row>
    <row r="3" s="218" customFormat="1" ht="21.85" customHeight="1" spans="3:4">
      <c r="C3" s="219"/>
      <c r="D3" s="225" t="s">
        <v>97</v>
      </c>
    </row>
    <row r="4" s="218" customFormat="1" ht="44.45" customHeight="1" spans="1:4">
      <c r="A4" s="226" t="s">
        <v>98</v>
      </c>
      <c r="B4" s="226" t="s">
        <v>99</v>
      </c>
      <c r="C4" s="227" t="s">
        <v>100</v>
      </c>
      <c r="D4" s="228" t="s">
        <v>101</v>
      </c>
    </row>
    <row r="5" s="218" customFormat="1" ht="22.6" customHeight="1" spans="1:4">
      <c r="A5" s="226" t="s">
        <v>102</v>
      </c>
      <c r="B5" s="226"/>
      <c r="C5" s="227">
        <f>C6+C81+C82+C89+C104+C111+C130+C184+C217+C231+C244+C286+C296+C299+C304+C311+C317+C321+C334+C337</f>
        <v>239614</v>
      </c>
      <c r="D5" s="228">
        <f>D6+D81+D82+D89+D104+D111+D130+D184+D217+D231+D244+D286+D296+D299+D304+D311+D317+D321+D334+D337</f>
        <v>221754.524176</v>
      </c>
    </row>
    <row r="6" s="218" customFormat="1" ht="22.75" customHeight="1" spans="1:4">
      <c r="A6" s="229">
        <v>201</v>
      </c>
      <c r="B6" s="230" t="s">
        <v>103</v>
      </c>
      <c r="C6" s="227">
        <v>23413.043482</v>
      </c>
      <c r="D6" s="228">
        <v>26821.996731</v>
      </c>
    </row>
    <row r="7" s="218" customFormat="1" ht="22.75" customHeight="1" spans="1:4">
      <c r="A7" s="229">
        <v>20101</v>
      </c>
      <c r="B7" s="230" t="s">
        <v>104</v>
      </c>
      <c r="C7" s="227">
        <v>866.822941</v>
      </c>
      <c r="D7" s="228">
        <v>728.603958</v>
      </c>
    </row>
    <row r="8" s="218" customFormat="1" ht="22.75" customHeight="1" spans="1:4">
      <c r="A8" s="231">
        <v>2010101</v>
      </c>
      <c r="B8" s="232" t="s">
        <v>105</v>
      </c>
      <c r="C8" s="233">
        <v>515.782941</v>
      </c>
      <c r="D8" s="234">
        <v>488.573958</v>
      </c>
    </row>
    <row r="9" s="218" customFormat="1" ht="22.75" customHeight="1" spans="1:4">
      <c r="A9" s="231">
        <v>2010102</v>
      </c>
      <c r="B9" s="232" t="s">
        <v>106</v>
      </c>
      <c r="C9" s="233">
        <v>20</v>
      </c>
      <c r="D9" s="234">
        <v>25</v>
      </c>
    </row>
    <row r="10" s="218" customFormat="1" ht="22.75" customHeight="1" spans="1:4">
      <c r="A10" s="231">
        <v>2010104</v>
      </c>
      <c r="B10" s="232" t="s">
        <v>107</v>
      </c>
      <c r="C10" s="233">
        <v>38</v>
      </c>
      <c r="D10" s="234">
        <v>34</v>
      </c>
    </row>
    <row r="11" s="218" customFormat="1" ht="22.75" customHeight="1" spans="1:4">
      <c r="A11" s="231">
        <v>2010106</v>
      </c>
      <c r="B11" s="232" t="s">
        <v>108</v>
      </c>
      <c r="C11" s="233">
        <v>34.01</v>
      </c>
      <c r="D11" s="234">
        <v>30</v>
      </c>
    </row>
    <row r="12" s="218" customFormat="1" ht="22.75" customHeight="1" spans="1:4">
      <c r="A12" s="231">
        <v>2010108</v>
      </c>
      <c r="B12" s="232" t="s">
        <v>109</v>
      </c>
      <c r="C12" s="233">
        <v>126.03</v>
      </c>
      <c r="D12" s="234">
        <v>151.03</v>
      </c>
    </row>
    <row r="13" s="218" customFormat="1" ht="22.75" customHeight="1" spans="1:4">
      <c r="A13" s="229">
        <v>20102</v>
      </c>
      <c r="B13" s="230" t="s">
        <v>110</v>
      </c>
      <c r="C13" s="227">
        <v>516.361004</v>
      </c>
      <c r="D13" s="228">
        <v>955.984352</v>
      </c>
    </row>
    <row r="14" s="218" customFormat="1" ht="22.75" customHeight="1" spans="1:4">
      <c r="A14" s="231">
        <v>2010201</v>
      </c>
      <c r="B14" s="232" t="s">
        <v>105</v>
      </c>
      <c r="C14" s="233">
        <v>362.661004</v>
      </c>
      <c r="D14" s="234">
        <v>810.484352</v>
      </c>
    </row>
    <row r="15" s="218" customFormat="1" ht="22.75" customHeight="1" spans="1:4">
      <c r="A15" s="231">
        <v>2010202</v>
      </c>
      <c r="B15" s="232" t="s">
        <v>106</v>
      </c>
      <c r="C15" s="233">
        <v>88.55</v>
      </c>
      <c r="D15" s="234">
        <v>145.5</v>
      </c>
    </row>
    <row r="16" s="218" customFormat="1" ht="22.75" customHeight="1" spans="1:4">
      <c r="A16" s="229">
        <v>20103</v>
      </c>
      <c r="B16" s="230" t="s">
        <v>111</v>
      </c>
      <c r="C16" s="227">
        <v>8320.158423</v>
      </c>
      <c r="D16" s="228">
        <v>8310.47494</v>
      </c>
    </row>
    <row r="17" s="218" customFormat="1" ht="22.75" customHeight="1" spans="1:4">
      <c r="A17" s="231">
        <v>2010301</v>
      </c>
      <c r="B17" s="232" t="s">
        <v>105</v>
      </c>
      <c r="C17" s="233">
        <v>5105.169863</v>
      </c>
      <c r="D17" s="234">
        <v>5042.710957</v>
      </c>
    </row>
    <row r="18" s="218" customFormat="1" ht="22.75" customHeight="1" spans="1:4">
      <c r="A18" s="231">
        <v>2010302</v>
      </c>
      <c r="B18" s="232" t="s">
        <v>106</v>
      </c>
      <c r="C18" s="233">
        <v>120.6</v>
      </c>
      <c r="D18" s="234">
        <v>151.6</v>
      </c>
    </row>
    <row r="19" s="218" customFormat="1" ht="22.75" customHeight="1" spans="1:4">
      <c r="A19" s="231">
        <v>2010350</v>
      </c>
      <c r="B19" s="232" t="s">
        <v>112</v>
      </c>
      <c r="C19" s="233">
        <v>1341.74856</v>
      </c>
      <c r="D19" s="234">
        <v>1616.163983</v>
      </c>
    </row>
    <row r="20" s="218" customFormat="1" ht="22.75" customHeight="1" spans="1:4">
      <c r="A20" s="231">
        <v>2010399</v>
      </c>
      <c r="B20" s="232" t="s">
        <v>113</v>
      </c>
      <c r="C20" s="233">
        <v>1500</v>
      </c>
      <c r="D20" s="234">
        <v>1500</v>
      </c>
    </row>
    <row r="21" s="218" customFormat="1" ht="22.75" customHeight="1" spans="1:4">
      <c r="A21" s="229">
        <v>20104</v>
      </c>
      <c r="B21" s="230" t="s">
        <v>114</v>
      </c>
      <c r="C21" s="227">
        <v>931.781044</v>
      </c>
      <c r="D21" s="228">
        <v>1113.953803</v>
      </c>
    </row>
    <row r="22" s="218" customFormat="1" ht="22.75" customHeight="1" spans="1:4">
      <c r="A22" s="231">
        <v>2010401</v>
      </c>
      <c r="B22" s="232" t="s">
        <v>105</v>
      </c>
      <c r="C22" s="233">
        <v>931.781044</v>
      </c>
      <c r="D22" s="234">
        <v>1113.953803</v>
      </c>
    </row>
    <row r="23" s="218" customFormat="1" ht="22.75" customHeight="1" spans="1:4">
      <c r="A23" s="229">
        <v>20105</v>
      </c>
      <c r="B23" s="230" t="s">
        <v>115</v>
      </c>
      <c r="C23" s="227">
        <v>453.751556</v>
      </c>
      <c r="D23" s="228">
        <v>387.187525</v>
      </c>
    </row>
    <row r="24" s="218" customFormat="1" ht="22.75" customHeight="1" spans="1:4">
      <c r="A24" s="231">
        <v>2010501</v>
      </c>
      <c r="B24" s="232" t="s">
        <v>105</v>
      </c>
      <c r="C24" s="233">
        <v>279.421556</v>
      </c>
      <c r="D24" s="234">
        <v>294.337525</v>
      </c>
    </row>
    <row r="25" s="218" customFormat="1" ht="22.75" customHeight="1" spans="1:4">
      <c r="A25" s="231">
        <v>2010505</v>
      </c>
      <c r="B25" s="232" t="s">
        <v>116</v>
      </c>
      <c r="C25" s="233">
        <v>40.41</v>
      </c>
      <c r="D25" s="234">
        <v>36.74</v>
      </c>
    </row>
    <row r="26" s="218" customFormat="1" ht="22.75" customHeight="1" spans="1:4">
      <c r="A26" s="231">
        <v>2010507</v>
      </c>
      <c r="B26" s="232" t="s">
        <v>117</v>
      </c>
      <c r="C26" s="233">
        <v>123</v>
      </c>
      <c r="D26" s="234">
        <v>37</v>
      </c>
    </row>
    <row r="27" s="218" customFormat="1" ht="22.75" customHeight="1" spans="1:4">
      <c r="A27" s="231">
        <v>2010508</v>
      </c>
      <c r="B27" s="232" t="s">
        <v>118</v>
      </c>
      <c r="C27" s="233">
        <v>10.92</v>
      </c>
      <c r="D27" s="234">
        <v>19.11</v>
      </c>
    </row>
    <row r="28" s="218" customFormat="1" ht="22.75" customHeight="1" spans="1:4">
      <c r="A28" s="229">
        <v>20106</v>
      </c>
      <c r="B28" s="230" t="s">
        <v>119</v>
      </c>
      <c r="C28" s="227">
        <v>3263.453248</v>
      </c>
      <c r="D28" s="228">
        <v>3271.77087</v>
      </c>
    </row>
    <row r="29" s="218" customFormat="1" ht="22.75" customHeight="1" spans="1:4">
      <c r="A29" s="231">
        <v>2010601</v>
      </c>
      <c r="B29" s="232" t="s">
        <v>105</v>
      </c>
      <c r="C29" s="233">
        <v>1824.803248</v>
      </c>
      <c r="D29" s="234">
        <v>1970.77087</v>
      </c>
    </row>
    <row r="30" s="218" customFormat="1" ht="22.75" customHeight="1" spans="1:4">
      <c r="A30" s="231">
        <v>2010602</v>
      </c>
      <c r="B30" s="232" t="s">
        <v>106</v>
      </c>
      <c r="C30" s="233">
        <v>857.65</v>
      </c>
      <c r="D30" s="234">
        <v>726</v>
      </c>
    </row>
    <row r="31" s="218" customFormat="1" ht="22.75" customHeight="1" spans="1:4">
      <c r="A31" s="231">
        <v>2010607</v>
      </c>
      <c r="B31" s="232" t="s">
        <v>120</v>
      </c>
      <c r="C31" s="233">
        <v>381</v>
      </c>
      <c r="D31" s="234">
        <v>379</v>
      </c>
    </row>
    <row r="32" s="218" customFormat="1" ht="22.75" customHeight="1" spans="1:4">
      <c r="A32" s="231">
        <v>2010608</v>
      </c>
      <c r="B32" s="232" t="s">
        <v>121</v>
      </c>
      <c r="C32" s="233">
        <v>200</v>
      </c>
      <c r="D32" s="234">
        <v>196</v>
      </c>
    </row>
    <row r="33" s="218" customFormat="1" ht="22.75" customHeight="1" spans="1:4">
      <c r="A33" s="229">
        <v>20107</v>
      </c>
      <c r="B33" s="230" t="s">
        <v>122</v>
      </c>
      <c r="C33" s="227">
        <v>1000</v>
      </c>
      <c r="D33" s="228">
        <v>1800</v>
      </c>
    </row>
    <row r="34" s="218" customFormat="1" ht="22.75" customHeight="1" spans="1:4">
      <c r="A34" s="231">
        <v>2010701</v>
      </c>
      <c r="B34" s="232" t="s">
        <v>105</v>
      </c>
      <c r="C34" s="233">
        <v>0</v>
      </c>
      <c r="D34" s="234">
        <v>1148</v>
      </c>
    </row>
    <row r="35" s="218" customFormat="1" ht="22.75" customHeight="1" spans="1:4">
      <c r="A35" s="231">
        <v>2010702</v>
      </c>
      <c r="B35" s="232" t="s">
        <v>106</v>
      </c>
      <c r="C35" s="233">
        <v>1000</v>
      </c>
      <c r="D35" s="234">
        <v>652</v>
      </c>
    </row>
    <row r="36" s="218" customFormat="1" ht="22.75" customHeight="1" spans="1:4">
      <c r="A36" s="229">
        <v>20108</v>
      </c>
      <c r="B36" s="230" t="s">
        <v>123</v>
      </c>
      <c r="C36" s="227">
        <v>514.22799</v>
      </c>
      <c r="D36" s="228">
        <v>490.40389</v>
      </c>
    </row>
    <row r="37" s="218" customFormat="1" ht="22.75" customHeight="1" spans="1:4">
      <c r="A37" s="231">
        <v>2010801</v>
      </c>
      <c r="B37" s="232" t="s">
        <v>105</v>
      </c>
      <c r="C37" s="233">
        <v>365.72799</v>
      </c>
      <c r="D37" s="234">
        <v>361.90389</v>
      </c>
    </row>
    <row r="38" s="218" customFormat="1" ht="22.75" customHeight="1" spans="1:4">
      <c r="A38" s="231">
        <v>2010804</v>
      </c>
      <c r="B38" s="232" t="s">
        <v>124</v>
      </c>
      <c r="C38" s="233">
        <v>148.5</v>
      </c>
      <c r="D38" s="234">
        <v>128.5</v>
      </c>
    </row>
    <row r="39" s="218" customFormat="1" ht="22.75" customHeight="1" spans="1:4">
      <c r="A39" s="229">
        <v>20111</v>
      </c>
      <c r="B39" s="230" t="s">
        <v>125</v>
      </c>
      <c r="C39" s="227">
        <v>1777.809592</v>
      </c>
      <c r="D39" s="228">
        <v>1729.874922</v>
      </c>
    </row>
    <row r="40" s="218" customFormat="1" ht="22.75" customHeight="1" spans="1:4">
      <c r="A40" s="231">
        <v>2011101</v>
      </c>
      <c r="B40" s="232" t="s">
        <v>105</v>
      </c>
      <c r="C40" s="233">
        <v>1109.809592</v>
      </c>
      <c r="D40" s="234">
        <v>1182.136922</v>
      </c>
    </row>
    <row r="41" s="218" customFormat="1" ht="22.75" customHeight="1" spans="1:4">
      <c r="A41" s="231">
        <v>2011102</v>
      </c>
      <c r="B41" s="232" t="s">
        <v>106</v>
      </c>
      <c r="C41" s="233">
        <v>568</v>
      </c>
      <c r="D41" s="234">
        <v>447.738</v>
      </c>
    </row>
    <row r="42" s="218" customFormat="1" ht="22.75" customHeight="1" spans="1:4">
      <c r="A42" s="231">
        <v>2011106</v>
      </c>
      <c r="B42" s="232" t="s">
        <v>126</v>
      </c>
      <c r="C42" s="233">
        <v>100</v>
      </c>
      <c r="D42" s="234">
        <v>100</v>
      </c>
    </row>
    <row r="43" s="218" customFormat="1" ht="22.75" customHeight="1" spans="1:4">
      <c r="A43" s="229">
        <v>20123</v>
      </c>
      <c r="B43" s="230" t="s">
        <v>127</v>
      </c>
      <c r="C43" s="227">
        <v>20</v>
      </c>
      <c r="D43" s="228">
        <v>20</v>
      </c>
    </row>
    <row r="44" s="218" customFormat="1" ht="22.75" customHeight="1" spans="1:4">
      <c r="A44" s="231">
        <v>2012304</v>
      </c>
      <c r="B44" s="232" t="s">
        <v>128</v>
      </c>
      <c r="C44" s="233">
        <v>20</v>
      </c>
      <c r="D44" s="234">
        <v>20</v>
      </c>
    </row>
    <row r="45" s="218" customFormat="1" ht="22.75" customHeight="1" spans="1:4">
      <c r="A45" s="229">
        <v>20126</v>
      </c>
      <c r="B45" s="230" t="s">
        <v>129</v>
      </c>
      <c r="C45" s="227">
        <v>173.383395</v>
      </c>
      <c r="D45" s="228">
        <v>174.351654</v>
      </c>
    </row>
    <row r="46" s="218" customFormat="1" ht="22.75" customHeight="1" spans="1:4">
      <c r="A46" s="231">
        <v>2012601</v>
      </c>
      <c r="B46" s="232" t="s">
        <v>105</v>
      </c>
      <c r="C46" s="233">
        <v>106.883395</v>
      </c>
      <c r="D46" s="234">
        <v>136.351654</v>
      </c>
    </row>
    <row r="47" s="218" customFormat="1" ht="22.75" customHeight="1" spans="1:4">
      <c r="A47" s="231">
        <v>2012602</v>
      </c>
      <c r="B47" s="232" t="s">
        <v>106</v>
      </c>
      <c r="C47" s="233">
        <v>66.5</v>
      </c>
      <c r="D47" s="234">
        <v>38</v>
      </c>
    </row>
    <row r="48" s="218" customFormat="1" ht="22.75" customHeight="1" spans="1:4">
      <c r="A48" s="229">
        <v>20128</v>
      </c>
      <c r="B48" s="230" t="s">
        <v>130</v>
      </c>
      <c r="C48" s="227">
        <v>135.793581</v>
      </c>
      <c r="D48" s="228">
        <v>103.486704</v>
      </c>
    </row>
    <row r="49" s="218" customFormat="1" ht="22.75" customHeight="1" spans="1:4">
      <c r="A49" s="231">
        <v>2012801</v>
      </c>
      <c r="B49" s="232" t="s">
        <v>105</v>
      </c>
      <c r="C49" s="233">
        <v>123.293581</v>
      </c>
      <c r="D49" s="234">
        <v>103.486704</v>
      </c>
    </row>
    <row r="50" s="218" customFormat="1" ht="22.75" customHeight="1" spans="1:4">
      <c r="A50" s="229">
        <v>20129</v>
      </c>
      <c r="B50" s="230" t="s">
        <v>131</v>
      </c>
      <c r="C50" s="227">
        <v>373.925288</v>
      </c>
      <c r="D50" s="228">
        <v>406.427527</v>
      </c>
    </row>
    <row r="51" s="218" customFormat="1" ht="22.75" customHeight="1" spans="1:4">
      <c r="A51" s="231">
        <v>2012901</v>
      </c>
      <c r="B51" s="232" t="s">
        <v>105</v>
      </c>
      <c r="C51" s="233">
        <v>230.490288</v>
      </c>
      <c r="D51" s="234">
        <v>253.427527</v>
      </c>
    </row>
    <row r="52" s="218" customFormat="1" ht="22.75" customHeight="1" spans="1:4">
      <c r="A52" s="231">
        <v>2012902</v>
      </c>
      <c r="B52" s="232" t="s">
        <v>106</v>
      </c>
      <c r="C52" s="233">
        <v>143.435</v>
      </c>
      <c r="D52" s="234">
        <v>153</v>
      </c>
    </row>
    <row r="53" s="218" customFormat="1" ht="22.75" customHeight="1" spans="1:4">
      <c r="A53" s="229">
        <v>20131</v>
      </c>
      <c r="B53" s="230" t="s">
        <v>132</v>
      </c>
      <c r="C53" s="227">
        <v>1928.93716</v>
      </c>
      <c r="D53" s="228">
        <v>2618.651805</v>
      </c>
    </row>
    <row r="54" s="218" customFormat="1" ht="22.75" customHeight="1" spans="1:4">
      <c r="A54" s="231">
        <v>2013101</v>
      </c>
      <c r="B54" s="232" t="s">
        <v>105</v>
      </c>
      <c r="C54" s="233">
        <v>1273.92996</v>
      </c>
      <c r="D54" s="234">
        <v>1422.121805</v>
      </c>
    </row>
    <row r="55" s="218" customFormat="1" ht="22.75" customHeight="1" spans="1:4">
      <c r="A55" s="231">
        <v>2013102</v>
      </c>
      <c r="B55" s="232" t="s">
        <v>106</v>
      </c>
      <c r="C55" s="233">
        <v>456.3866</v>
      </c>
      <c r="D55" s="234">
        <v>1078.9</v>
      </c>
    </row>
    <row r="56" s="218" customFormat="1" ht="22.75" customHeight="1" spans="1:4">
      <c r="A56" s="231">
        <v>2013105</v>
      </c>
      <c r="B56" s="232" t="s">
        <v>133</v>
      </c>
      <c r="C56" s="233">
        <v>198.6206</v>
      </c>
      <c r="D56" s="234">
        <v>117.63</v>
      </c>
    </row>
    <row r="57" s="218" customFormat="1" ht="22.75" customHeight="1" spans="1:4">
      <c r="A57" s="229">
        <v>20132</v>
      </c>
      <c r="B57" s="230" t="s">
        <v>134</v>
      </c>
      <c r="C57" s="227">
        <v>872.92825</v>
      </c>
      <c r="D57" s="228">
        <v>2164.933929</v>
      </c>
    </row>
    <row r="58" s="218" customFormat="1" ht="22.75" customHeight="1" spans="1:4">
      <c r="A58" s="231">
        <v>2013201</v>
      </c>
      <c r="B58" s="232" t="s">
        <v>105</v>
      </c>
      <c r="C58" s="233">
        <v>487.23765</v>
      </c>
      <c r="D58" s="234">
        <v>2134.353929</v>
      </c>
    </row>
    <row r="59" s="218" customFormat="1" ht="22.75" customHeight="1" spans="1:4">
      <c r="A59" s="231">
        <v>2013299</v>
      </c>
      <c r="B59" s="232" t="s">
        <v>135</v>
      </c>
      <c r="C59" s="233">
        <v>385.6906</v>
      </c>
      <c r="D59" s="234">
        <v>30.58</v>
      </c>
    </row>
    <row r="60" s="218" customFormat="1" ht="22.75" customHeight="1" spans="1:4">
      <c r="A60" s="229">
        <v>20133</v>
      </c>
      <c r="B60" s="230" t="s">
        <v>136</v>
      </c>
      <c r="C60" s="227">
        <v>39.25</v>
      </c>
      <c r="D60" s="228">
        <v>31.8</v>
      </c>
    </row>
    <row r="61" s="218" customFormat="1" ht="22.75" customHeight="1" spans="1:4">
      <c r="A61" s="231">
        <v>2013399</v>
      </c>
      <c r="B61" s="232" t="s">
        <v>137</v>
      </c>
      <c r="C61" s="233">
        <v>39.25</v>
      </c>
      <c r="D61" s="234">
        <v>31.8</v>
      </c>
    </row>
    <row r="62" s="218" customFormat="1" ht="22.75" customHeight="1" spans="1:4">
      <c r="A62" s="229">
        <v>20134</v>
      </c>
      <c r="B62" s="230" t="s">
        <v>138</v>
      </c>
      <c r="C62" s="227">
        <v>256.983686</v>
      </c>
      <c r="D62" s="228">
        <v>227.82166</v>
      </c>
    </row>
    <row r="63" s="218" customFormat="1" ht="22.75" customHeight="1" spans="1:4">
      <c r="A63" s="231">
        <v>2013401</v>
      </c>
      <c r="B63" s="232" t="s">
        <v>105</v>
      </c>
      <c r="C63" s="233">
        <v>229.933686</v>
      </c>
      <c r="D63" s="234">
        <v>208.82166</v>
      </c>
    </row>
    <row r="64" s="218" customFormat="1" ht="22.75" customHeight="1" spans="1:4">
      <c r="A64" s="231">
        <v>2013402</v>
      </c>
      <c r="B64" s="232" t="s">
        <v>106</v>
      </c>
      <c r="C64" s="233">
        <v>17.55</v>
      </c>
      <c r="D64" s="234">
        <v>9</v>
      </c>
    </row>
    <row r="65" s="218" customFormat="1" ht="22.75" customHeight="1" spans="1:4">
      <c r="A65" s="231">
        <v>2013404</v>
      </c>
      <c r="B65" s="232" t="s">
        <v>139</v>
      </c>
      <c r="C65" s="233">
        <v>9.5</v>
      </c>
      <c r="D65" s="234">
        <v>10</v>
      </c>
    </row>
    <row r="66" s="218" customFormat="1" ht="22.75" customHeight="1" spans="1:4">
      <c r="A66" s="229">
        <v>20137</v>
      </c>
      <c r="B66" s="230" t="s">
        <v>140</v>
      </c>
      <c r="C66" s="227">
        <v>178.742759</v>
      </c>
      <c r="D66" s="228">
        <v>182.702494</v>
      </c>
    </row>
    <row r="67" s="218" customFormat="1" ht="22.75" customHeight="1" spans="1:4">
      <c r="A67" s="231">
        <v>2013701</v>
      </c>
      <c r="B67" s="232" t="s">
        <v>105</v>
      </c>
      <c r="C67" s="233">
        <v>108.742759</v>
      </c>
      <c r="D67" s="234">
        <v>101.702494</v>
      </c>
    </row>
    <row r="68" s="218" customFormat="1" ht="22.75" customHeight="1" spans="1:4">
      <c r="A68" s="231">
        <v>2013702</v>
      </c>
      <c r="B68" s="232" t="s">
        <v>106</v>
      </c>
      <c r="C68" s="233">
        <v>70</v>
      </c>
      <c r="D68" s="234">
        <v>81</v>
      </c>
    </row>
    <row r="69" s="218" customFormat="1" ht="22.75" customHeight="1" spans="1:4">
      <c r="A69" s="229">
        <v>20138</v>
      </c>
      <c r="B69" s="230" t="s">
        <v>141</v>
      </c>
      <c r="C69" s="227">
        <v>1552.360548</v>
      </c>
      <c r="D69" s="228">
        <v>1463.715493</v>
      </c>
    </row>
    <row r="70" s="218" customFormat="1" ht="22.75" customHeight="1" spans="1:4">
      <c r="A70" s="231">
        <v>2013801</v>
      </c>
      <c r="B70" s="232" t="s">
        <v>105</v>
      </c>
      <c r="C70" s="233">
        <v>1393.040548</v>
      </c>
      <c r="D70" s="234">
        <v>1308.515493</v>
      </c>
    </row>
    <row r="71" s="218" customFormat="1" ht="22.75" customHeight="1" spans="1:4">
      <c r="A71" s="231">
        <v>2013804</v>
      </c>
      <c r="B71" s="232" t="s">
        <v>142</v>
      </c>
      <c r="C71" s="233">
        <v>154.57</v>
      </c>
      <c r="D71" s="234">
        <v>89</v>
      </c>
    </row>
    <row r="72" s="218" customFormat="1" ht="22.75" customHeight="1" spans="1:4">
      <c r="A72" s="231">
        <v>2013812</v>
      </c>
      <c r="B72" s="232" t="s">
        <v>143</v>
      </c>
      <c r="C72" s="233">
        <v>4.75</v>
      </c>
      <c r="D72" s="234">
        <v>8.2</v>
      </c>
    </row>
    <row r="73" s="218" customFormat="1" ht="22.75" customHeight="1" spans="1:4">
      <c r="A73" s="231">
        <v>2013816</v>
      </c>
      <c r="B73" s="232" t="s">
        <v>144</v>
      </c>
      <c r="C73" s="233">
        <v>0</v>
      </c>
      <c r="D73" s="234">
        <v>58</v>
      </c>
    </row>
    <row r="74" s="218" customFormat="1" ht="22.75" customHeight="1" spans="1:4">
      <c r="A74" s="229">
        <v>20139</v>
      </c>
      <c r="B74" s="230" t="s">
        <v>145</v>
      </c>
      <c r="C74" s="227"/>
      <c r="D74" s="228">
        <v>412.821991</v>
      </c>
    </row>
    <row r="75" s="218" customFormat="1" ht="22.75" customHeight="1" spans="1:4">
      <c r="A75" s="231">
        <v>2013901</v>
      </c>
      <c r="B75" s="232" t="s">
        <v>105</v>
      </c>
      <c r="C75" s="233"/>
      <c r="D75" s="234">
        <v>63.207149</v>
      </c>
    </row>
    <row r="76" s="218" customFormat="1" ht="22.75" customHeight="1" spans="1:4">
      <c r="A76" s="231">
        <v>2013902</v>
      </c>
      <c r="B76" s="232" t="s">
        <v>106</v>
      </c>
      <c r="C76" s="233"/>
      <c r="D76" s="234">
        <v>87.48</v>
      </c>
    </row>
    <row r="77" s="218" customFormat="1" ht="22.75" customHeight="1" spans="1:4">
      <c r="A77" s="231">
        <v>2013904</v>
      </c>
      <c r="B77" s="232" t="s">
        <v>133</v>
      </c>
      <c r="C77" s="233"/>
      <c r="D77" s="234">
        <v>262.134842</v>
      </c>
    </row>
    <row r="78" s="218" customFormat="1" ht="22.75" customHeight="1" spans="1:4">
      <c r="A78" s="229">
        <v>20140</v>
      </c>
      <c r="B78" s="230" t="s">
        <v>146</v>
      </c>
      <c r="C78" s="227">
        <v>236.373017</v>
      </c>
      <c r="D78" s="228">
        <v>227.029214</v>
      </c>
    </row>
    <row r="79" s="218" customFormat="1" ht="22.75" customHeight="1" spans="1:4">
      <c r="A79" s="231">
        <v>2014001</v>
      </c>
      <c r="B79" s="232" t="s">
        <v>105</v>
      </c>
      <c r="C79" s="233">
        <v>22.8</v>
      </c>
      <c r="D79" s="234">
        <v>192.029214</v>
      </c>
    </row>
    <row r="80" s="218" customFormat="1" ht="22.75" customHeight="1" spans="1:4">
      <c r="A80" s="231">
        <v>2014004</v>
      </c>
      <c r="B80" s="232" t="s">
        <v>147</v>
      </c>
      <c r="C80" s="233">
        <v>213.573017</v>
      </c>
      <c r="D80" s="234">
        <v>35</v>
      </c>
    </row>
    <row r="81" s="218" customFormat="1" ht="22.75" customHeight="1" spans="1:4">
      <c r="A81" s="229">
        <v>203</v>
      </c>
      <c r="B81" s="230" t="s">
        <v>148</v>
      </c>
      <c r="C81" s="227">
        <v>196.275</v>
      </c>
      <c r="D81" s="228">
        <v>173.7</v>
      </c>
    </row>
    <row r="82" s="218" customFormat="1" ht="22.75" customHeight="1" spans="1:4">
      <c r="A82" s="229">
        <v>204</v>
      </c>
      <c r="B82" s="230" t="s">
        <v>149</v>
      </c>
      <c r="C82" s="227">
        <v>7300.685471</v>
      </c>
      <c r="D82" s="228">
        <v>7200.153903</v>
      </c>
    </row>
    <row r="83" s="218" customFormat="1" ht="22.75" customHeight="1" spans="1:4">
      <c r="A83" s="229">
        <v>20402</v>
      </c>
      <c r="B83" s="230" t="s">
        <v>150</v>
      </c>
      <c r="C83" s="227">
        <v>5970.777717</v>
      </c>
      <c r="D83" s="228">
        <v>5905.053436</v>
      </c>
    </row>
    <row r="84" s="218" customFormat="1" ht="22.75" customHeight="1" spans="1:4">
      <c r="A84" s="229">
        <v>20404</v>
      </c>
      <c r="B84" s="230" t="s">
        <v>151</v>
      </c>
      <c r="C84" s="227">
        <v>62.5124</v>
      </c>
      <c r="D84" s="228">
        <v>60.088</v>
      </c>
    </row>
    <row r="85" s="218" customFormat="1" ht="22.75" customHeight="1" spans="1:4">
      <c r="A85" s="229">
        <v>20405</v>
      </c>
      <c r="B85" s="230" t="s">
        <v>152</v>
      </c>
      <c r="C85" s="227">
        <v>103.7148</v>
      </c>
      <c r="D85" s="228">
        <v>108.1602</v>
      </c>
    </row>
    <row r="86" s="218" customFormat="1" ht="22.75" customHeight="1" spans="1:4">
      <c r="A86" s="229">
        <v>20406</v>
      </c>
      <c r="B86" s="230" t="s">
        <v>153</v>
      </c>
      <c r="C86" s="227">
        <v>1062.680554</v>
      </c>
      <c r="D86" s="228">
        <v>1106.852267</v>
      </c>
    </row>
    <row r="87" s="218" customFormat="1" ht="22.75" customHeight="1" spans="1:4">
      <c r="A87" s="229">
        <v>20408</v>
      </c>
      <c r="B87" s="230" t="s">
        <v>154</v>
      </c>
      <c r="C87" s="227">
        <v>81</v>
      </c>
      <c r="D87" s="234"/>
    </row>
    <row r="88" s="218" customFormat="1" ht="22.75" customHeight="1" spans="1:4">
      <c r="A88" s="229">
        <v>20499</v>
      </c>
      <c r="B88" s="230" t="s">
        <v>155</v>
      </c>
      <c r="C88" s="227">
        <v>20</v>
      </c>
      <c r="D88" s="228">
        <v>20</v>
      </c>
    </row>
    <row r="89" s="218" customFormat="1" ht="22.75" customHeight="1" spans="1:4">
      <c r="A89" s="229">
        <v>205</v>
      </c>
      <c r="B89" s="230" t="s">
        <v>156</v>
      </c>
      <c r="C89" s="227">
        <v>46625.897689</v>
      </c>
      <c r="D89" s="228">
        <v>47507.774726</v>
      </c>
    </row>
    <row r="90" s="218" customFormat="1" ht="22.75" customHeight="1" spans="1:4">
      <c r="A90" s="229">
        <v>20501</v>
      </c>
      <c r="B90" s="230" t="s">
        <v>157</v>
      </c>
      <c r="C90" s="227">
        <v>1272.54659</v>
      </c>
      <c r="D90" s="228">
        <v>1004.147425</v>
      </c>
    </row>
    <row r="91" s="218" customFormat="1" ht="22.75" customHeight="1" spans="1:4">
      <c r="A91" s="231">
        <v>2050101</v>
      </c>
      <c r="B91" s="232" t="s">
        <v>105</v>
      </c>
      <c r="C91" s="233">
        <v>1072.04659</v>
      </c>
      <c r="D91" s="234">
        <v>994.147425</v>
      </c>
    </row>
    <row r="92" s="218" customFormat="1" ht="22.75" customHeight="1" spans="1:4">
      <c r="A92" s="231">
        <v>2050199</v>
      </c>
      <c r="B92" s="232" t="s">
        <v>158</v>
      </c>
      <c r="C92" s="233">
        <v>200.5</v>
      </c>
      <c r="D92" s="234">
        <v>10</v>
      </c>
    </row>
    <row r="93" s="218" customFormat="1" ht="22.75" customHeight="1" spans="1:4">
      <c r="A93" s="229">
        <v>20502</v>
      </c>
      <c r="B93" s="230" t="s">
        <v>159</v>
      </c>
      <c r="C93" s="227">
        <v>42358.608182</v>
      </c>
      <c r="D93" s="228">
        <v>42119.047701</v>
      </c>
    </row>
    <row r="94" s="218" customFormat="1" ht="22.75" customHeight="1" spans="1:4">
      <c r="A94" s="231">
        <v>2050201</v>
      </c>
      <c r="B94" s="232" t="s">
        <v>160</v>
      </c>
      <c r="C94" s="233">
        <v>2068.48422</v>
      </c>
      <c r="D94" s="234">
        <v>1698.024693</v>
      </c>
    </row>
    <row r="95" s="218" customFormat="1" ht="22.75" customHeight="1" spans="1:4">
      <c r="A95" s="231">
        <v>2050202</v>
      </c>
      <c r="B95" s="232" t="s">
        <v>161</v>
      </c>
      <c r="C95" s="233">
        <v>29874.560452</v>
      </c>
      <c r="D95" s="234">
        <v>29835.581446</v>
      </c>
    </row>
    <row r="96" s="218" customFormat="1" ht="22.75" customHeight="1" spans="1:4">
      <c r="A96" s="231">
        <v>2050203</v>
      </c>
      <c r="B96" s="232" t="s">
        <v>162</v>
      </c>
      <c r="C96" s="233">
        <v>4073.210711</v>
      </c>
      <c r="D96" s="234">
        <v>4553.925371</v>
      </c>
    </row>
    <row r="97" s="218" customFormat="1" ht="22.75" customHeight="1" spans="1:4">
      <c r="A97" s="231">
        <v>2050204</v>
      </c>
      <c r="B97" s="232" t="s">
        <v>163</v>
      </c>
      <c r="C97" s="233">
        <v>6289.702799</v>
      </c>
      <c r="D97" s="234">
        <v>6031.516191</v>
      </c>
    </row>
    <row r="98" s="218" customFormat="1" ht="22.75" customHeight="1" spans="1:4">
      <c r="A98" s="229">
        <v>20503</v>
      </c>
      <c r="B98" s="230" t="s">
        <v>164</v>
      </c>
      <c r="C98" s="227">
        <v>2614.798384</v>
      </c>
      <c r="D98" s="228">
        <v>2564.39716</v>
      </c>
    </row>
    <row r="99" s="218" customFormat="1" ht="22.75" customHeight="1" spans="1:4">
      <c r="A99" s="231">
        <v>2050302</v>
      </c>
      <c r="B99" s="232" t="s">
        <v>165</v>
      </c>
      <c r="C99" s="233">
        <v>2614.798384</v>
      </c>
      <c r="D99" s="234">
        <v>2564.39716</v>
      </c>
    </row>
    <row r="100" s="218" customFormat="1" ht="22.75" customHeight="1" spans="1:4">
      <c r="A100" s="229">
        <v>20508</v>
      </c>
      <c r="B100" s="230" t="s">
        <v>166</v>
      </c>
      <c r="C100" s="227">
        <v>379.944533</v>
      </c>
      <c r="D100" s="228">
        <v>320.18244</v>
      </c>
    </row>
    <row r="101" s="218" customFormat="1" ht="22.75" customHeight="1" spans="1:4">
      <c r="A101" s="231">
        <v>2050802</v>
      </c>
      <c r="B101" s="232" t="s">
        <v>167</v>
      </c>
      <c r="C101" s="233">
        <v>379.944533</v>
      </c>
      <c r="D101" s="234">
        <v>320.18244</v>
      </c>
    </row>
    <row r="102" s="218" customFormat="1" ht="22.75" customHeight="1" spans="1:4">
      <c r="A102" s="229">
        <v>20599</v>
      </c>
      <c r="B102" s="230" t="s">
        <v>168</v>
      </c>
      <c r="C102" s="227">
        <v>0</v>
      </c>
      <c r="D102" s="228">
        <v>1500</v>
      </c>
    </row>
    <row r="103" s="218" customFormat="1" ht="22.75" customHeight="1" spans="1:4">
      <c r="A103" s="231">
        <v>2059999</v>
      </c>
      <c r="B103" s="232" t="s">
        <v>169</v>
      </c>
      <c r="C103" s="233">
        <v>0</v>
      </c>
      <c r="D103" s="234">
        <v>1500</v>
      </c>
    </row>
    <row r="104" s="218" customFormat="1" ht="22.75" customHeight="1" spans="1:4">
      <c r="A104" s="229">
        <v>206</v>
      </c>
      <c r="B104" s="230" t="s">
        <v>170</v>
      </c>
      <c r="C104" s="227">
        <v>7456.883698</v>
      </c>
      <c r="D104" s="228">
        <v>8133.639548</v>
      </c>
    </row>
    <row r="105" s="218" customFormat="1" ht="22.75" customHeight="1" spans="1:4">
      <c r="A105" s="229">
        <v>20601</v>
      </c>
      <c r="B105" s="230" t="s">
        <v>171</v>
      </c>
      <c r="C105" s="227">
        <v>7050.383698</v>
      </c>
      <c r="D105" s="228">
        <v>6033.639548</v>
      </c>
    </row>
    <row r="106" s="218" customFormat="1" ht="22.75" customHeight="1" spans="1:4">
      <c r="A106" s="231">
        <v>2060101</v>
      </c>
      <c r="B106" s="232" t="s">
        <v>105</v>
      </c>
      <c r="C106" s="233">
        <v>1856.383698</v>
      </c>
      <c r="D106" s="234">
        <v>1278.439548</v>
      </c>
    </row>
    <row r="107" s="218" customFormat="1" ht="22.75" customHeight="1" spans="1:4">
      <c r="A107" s="231">
        <v>2060102</v>
      </c>
      <c r="B107" s="232" t="s">
        <v>106</v>
      </c>
      <c r="C107" s="233">
        <v>100</v>
      </c>
      <c r="D107" s="234">
        <v>107.2</v>
      </c>
    </row>
    <row r="108" s="218" customFormat="1" ht="22.75" customHeight="1" spans="1:4">
      <c r="A108" s="231">
        <v>2060199</v>
      </c>
      <c r="B108" s="232" t="s">
        <v>172</v>
      </c>
      <c r="C108" s="233">
        <v>5094</v>
      </c>
      <c r="D108" s="234">
        <v>4648</v>
      </c>
    </row>
    <row r="109" s="218" customFormat="1" ht="22.75" customHeight="1" spans="1:4">
      <c r="A109" s="229">
        <v>20699</v>
      </c>
      <c r="B109" s="230" t="s">
        <v>173</v>
      </c>
      <c r="C109" s="227">
        <v>0</v>
      </c>
      <c r="D109" s="228">
        <v>2100</v>
      </c>
    </row>
    <row r="110" s="218" customFormat="1" ht="22.75" customHeight="1" spans="1:4">
      <c r="A110" s="231">
        <v>2069999</v>
      </c>
      <c r="B110" s="232" t="s">
        <v>174</v>
      </c>
      <c r="C110" s="233">
        <v>0</v>
      </c>
      <c r="D110" s="234">
        <v>2100</v>
      </c>
    </row>
    <row r="111" s="218" customFormat="1" ht="22.75" customHeight="1" spans="1:4">
      <c r="A111" s="229">
        <v>207</v>
      </c>
      <c r="B111" s="230" t="s">
        <v>175</v>
      </c>
      <c r="C111" s="227">
        <v>5144.351798</v>
      </c>
      <c r="D111" s="228">
        <v>4774.852334</v>
      </c>
    </row>
    <row r="112" s="218" customFormat="1" ht="22.75" customHeight="1" spans="1:4">
      <c r="A112" s="229">
        <v>20701</v>
      </c>
      <c r="B112" s="230" t="s">
        <v>176</v>
      </c>
      <c r="C112" s="227">
        <v>3611.472392</v>
      </c>
      <c r="D112" s="228">
        <v>3053.573958</v>
      </c>
    </row>
    <row r="113" s="218" customFormat="1" ht="22.75" customHeight="1" spans="1:4">
      <c r="A113" s="231">
        <v>2070101</v>
      </c>
      <c r="B113" s="232" t="s">
        <v>105</v>
      </c>
      <c r="C113" s="233">
        <v>2840.393903</v>
      </c>
      <c r="D113" s="234">
        <v>1726.873728</v>
      </c>
    </row>
    <row r="114" s="218" customFormat="1" ht="22.75" customHeight="1" spans="1:4">
      <c r="A114" s="231">
        <v>2070102</v>
      </c>
      <c r="B114" s="232" t="s">
        <v>106</v>
      </c>
      <c r="C114" s="233">
        <v>0</v>
      </c>
      <c r="D114" s="234">
        <v>629.0204</v>
      </c>
    </row>
    <row r="115" s="218" customFormat="1" ht="22.75" customHeight="1" spans="1:4">
      <c r="A115" s="231">
        <v>2070104</v>
      </c>
      <c r="B115" s="232" t="s">
        <v>177</v>
      </c>
      <c r="C115" s="233">
        <v>45.748114</v>
      </c>
      <c r="D115" s="234">
        <v>39.845832</v>
      </c>
    </row>
    <row r="116" s="218" customFormat="1" ht="22.75" customHeight="1" spans="1:4">
      <c r="A116" s="231">
        <v>2070109</v>
      </c>
      <c r="B116" s="232" t="s">
        <v>178</v>
      </c>
      <c r="C116" s="233">
        <v>320.346276</v>
      </c>
      <c r="D116" s="234">
        <v>170.227782</v>
      </c>
    </row>
    <row r="117" s="218" customFormat="1" ht="22.75" customHeight="1" spans="1:4">
      <c r="A117" s="231">
        <v>2070114</v>
      </c>
      <c r="B117" s="232" t="s">
        <v>179</v>
      </c>
      <c r="C117" s="233">
        <v>76.634099</v>
      </c>
      <c r="D117" s="234">
        <v>76.506216</v>
      </c>
    </row>
    <row r="118" s="218" customFormat="1" ht="22.75" customHeight="1" spans="1:4">
      <c r="A118" s="231">
        <v>2070199</v>
      </c>
      <c r="B118" s="232" t="s">
        <v>180</v>
      </c>
      <c r="C118" s="233">
        <v>327.75</v>
      </c>
      <c r="D118" s="234">
        <v>411.1</v>
      </c>
    </row>
    <row r="119" s="218" customFormat="1" ht="22.75" customHeight="1" spans="1:4">
      <c r="A119" s="229">
        <v>20702</v>
      </c>
      <c r="B119" s="230" t="s">
        <v>181</v>
      </c>
      <c r="C119" s="227">
        <v>733.45</v>
      </c>
      <c r="D119" s="228">
        <v>876.33</v>
      </c>
    </row>
    <row r="120" s="218" customFormat="1" ht="22.75" customHeight="1" spans="1:4">
      <c r="A120" s="231">
        <v>2070204</v>
      </c>
      <c r="B120" s="232" t="s">
        <v>182</v>
      </c>
      <c r="C120" s="233">
        <v>733.45</v>
      </c>
      <c r="D120" s="234">
        <v>876.33</v>
      </c>
    </row>
    <row r="121" s="218" customFormat="1" ht="22.75" customHeight="1" spans="1:4">
      <c r="A121" s="229">
        <v>20706</v>
      </c>
      <c r="B121" s="230" t="s">
        <v>183</v>
      </c>
      <c r="C121" s="227">
        <v>39.48</v>
      </c>
      <c r="D121" s="228">
        <v>39.57</v>
      </c>
    </row>
    <row r="122" s="218" customFormat="1" ht="22.75" customHeight="1" spans="1:4">
      <c r="A122" s="231">
        <v>2070607</v>
      </c>
      <c r="B122" s="232" t="s">
        <v>184</v>
      </c>
      <c r="C122" s="233">
        <v>31.2</v>
      </c>
      <c r="D122" s="234">
        <v>31.2</v>
      </c>
    </row>
    <row r="123" s="218" customFormat="1" ht="22.75" customHeight="1" spans="1:4">
      <c r="A123" s="231">
        <v>2070699</v>
      </c>
      <c r="B123" s="232" t="s">
        <v>185</v>
      </c>
      <c r="C123" s="233">
        <v>8.28</v>
      </c>
      <c r="D123" s="234">
        <v>8.37</v>
      </c>
    </row>
    <row r="124" s="218" customFormat="1" ht="22.75" customHeight="1" spans="1:4">
      <c r="A124" s="229">
        <v>20708</v>
      </c>
      <c r="B124" s="230" t="s">
        <v>186</v>
      </c>
      <c r="C124" s="227">
        <v>759.949406</v>
      </c>
      <c r="D124" s="228">
        <v>709.378376</v>
      </c>
    </row>
    <row r="125" s="218" customFormat="1" ht="22.75" customHeight="1" spans="1:4">
      <c r="A125" s="231">
        <v>2070801</v>
      </c>
      <c r="B125" s="232" t="s">
        <v>105</v>
      </c>
      <c r="C125" s="233">
        <v>586.449406</v>
      </c>
      <c r="D125" s="234">
        <v>518.378376</v>
      </c>
    </row>
    <row r="126" s="218" customFormat="1" ht="22.75" customHeight="1" spans="1:4">
      <c r="A126" s="231">
        <v>2070808</v>
      </c>
      <c r="B126" s="232" t="s">
        <v>187</v>
      </c>
      <c r="C126" s="233">
        <v>75</v>
      </c>
      <c r="D126" s="234">
        <v>22</v>
      </c>
    </row>
    <row r="127" s="218" customFormat="1" ht="22.75" customHeight="1" spans="1:4">
      <c r="A127" s="231">
        <v>2070899</v>
      </c>
      <c r="B127" s="232" t="s">
        <v>188</v>
      </c>
      <c r="C127" s="233">
        <v>98.5</v>
      </c>
      <c r="D127" s="234">
        <v>169</v>
      </c>
    </row>
    <row r="128" s="218" customFormat="1" ht="22.75" customHeight="1" spans="1:4">
      <c r="A128" s="229">
        <v>20799</v>
      </c>
      <c r="B128" s="230" t="s">
        <v>189</v>
      </c>
      <c r="C128" s="227">
        <v>0</v>
      </c>
      <c r="D128" s="228">
        <v>96</v>
      </c>
    </row>
    <row r="129" s="218" customFormat="1" ht="22.75" customHeight="1" spans="1:4">
      <c r="A129" s="231">
        <v>2079999</v>
      </c>
      <c r="B129" s="232" t="s">
        <v>190</v>
      </c>
      <c r="C129" s="233">
        <v>0</v>
      </c>
      <c r="D129" s="234">
        <v>96</v>
      </c>
    </row>
    <row r="130" s="218" customFormat="1" ht="22.75" customHeight="1" spans="1:4">
      <c r="A130" s="229">
        <v>208</v>
      </c>
      <c r="B130" s="230" t="s">
        <v>191</v>
      </c>
      <c r="C130" s="227">
        <v>31771.436488</v>
      </c>
      <c r="D130" s="228">
        <v>41039.949039</v>
      </c>
    </row>
    <row r="131" s="218" customFormat="1" ht="22.75" customHeight="1" spans="1:4">
      <c r="A131" s="229">
        <v>20801</v>
      </c>
      <c r="B131" s="230" t="s">
        <v>192</v>
      </c>
      <c r="C131" s="227">
        <v>2755.085289</v>
      </c>
      <c r="D131" s="228">
        <v>2459.466323</v>
      </c>
    </row>
    <row r="132" s="218" customFormat="1" ht="22.75" customHeight="1" spans="1:4">
      <c r="A132" s="231">
        <v>2080101</v>
      </c>
      <c r="B132" s="232" t="s">
        <v>105</v>
      </c>
      <c r="C132" s="233">
        <v>2240.669575</v>
      </c>
      <c r="D132" s="234">
        <v>1979.760791</v>
      </c>
    </row>
    <row r="133" s="218" customFormat="1" ht="22.75" customHeight="1" spans="1:4">
      <c r="A133" s="231">
        <v>2080106</v>
      </c>
      <c r="B133" s="232" t="s">
        <v>193</v>
      </c>
      <c r="C133" s="233">
        <v>189.150778</v>
      </c>
      <c r="D133" s="234">
        <v>167.618724</v>
      </c>
    </row>
    <row r="134" s="218" customFormat="1" ht="22.75" customHeight="1" spans="1:4">
      <c r="A134" s="231">
        <v>2080107</v>
      </c>
      <c r="B134" s="232" t="s">
        <v>194</v>
      </c>
      <c r="C134" s="233">
        <v>19.6</v>
      </c>
      <c r="D134" s="234">
        <v>8.3</v>
      </c>
    </row>
    <row r="135" s="218" customFormat="1" ht="22.75" customHeight="1" spans="1:4">
      <c r="A135" s="231">
        <v>2080109</v>
      </c>
      <c r="B135" s="232" t="s">
        <v>195</v>
      </c>
      <c r="C135" s="233">
        <v>296.164936</v>
      </c>
      <c r="D135" s="234">
        <v>303.786808</v>
      </c>
    </row>
    <row r="136" s="218" customFormat="1" ht="22.75" customHeight="1" spans="1:4">
      <c r="A136" s="229">
        <v>20802</v>
      </c>
      <c r="B136" s="230" t="s">
        <v>196</v>
      </c>
      <c r="C136" s="227">
        <v>1426.374544</v>
      </c>
      <c r="D136" s="228">
        <v>570.671434</v>
      </c>
    </row>
    <row r="137" s="218" customFormat="1" ht="22.75" customHeight="1" spans="1:4">
      <c r="A137" s="231">
        <v>2080201</v>
      </c>
      <c r="B137" s="232" t="s">
        <v>105</v>
      </c>
      <c r="C137" s="233">
        <v>660.868944</v>
      </c>
      <c r="D137" s="234">
        <v>544.171434</v>
      </c>
    </row>
    <row r="138" s="218" customFormat="1" ht="22.75" customHeight="1" spans="1:4">
      <c r="A138" s="231">
        <v>2080202</v>
      </c>
      <c r="B138" s="232" t="s">
        <v>106</v>
      </c>
      <c r="C138" s="233">
        <v>19</v>
      </c>
      <c r="D138" s="234">
        <v>9.5</v>
      </c>
    </row>
    <row r="139" s="218" customFormat="1" ht="22.75" customHeight="1" spans="1:4">
      <c r="A139" s="231">
        <v>2080299</v>
      </c>
      <c r="B139" s="232" t="s">
        <v>197</v>
      </c>
      <c r="C139" s="233">
        <v>0</v>
      </c>
      <c r="D139" s="234">
        <v>17</v>
      </c>
    </row>
    <row r="140" s="218" customFormat="1" ht="22.75" customHeight="1" spans="1:4">
      <c r="A140" s="229">
        <v>20805</v>
      </c>
      <c r="B140" s="230" t="s">
        <v>198</v>
      </c>
      <c r="C140" s="227">
        <v>7379.051267</v>
      </c>
      <c r="D140" s="228">
        <v>15800.186074</v>
      </c>
    </row>
    <row r="141" s="218" customFormat="1" ht="22.75" customHeight="1" spans="1:4">
      <c r="A141" s="231">
        <v>2080505</v>
      </c>
      <c r="B141" s="232" t="s">
        <v>199</v>
      </c>
      <c r="C141" s="233">
        <v>3867.051267</v>
      </c>
      <c r="D141" s="234">
        <v>5300.33855</v>
      </c>
    </row>
    <row r="142" s="218" customFormat="1" ht="22.75" customHeight="1" spans="1:4">
      <c r="A142" s="231">
        <v>2080506</v>
      </c>
      <c r="B142" s="232" t="s">
        <v>200</v>
      </c>
      <c r="C142" s="233">
        <v>0</v>
      </c>
      <c r="D142" s="234">
        <v>6508.887044</v>
      </c>
    </row>
    <row r="143" s="218" customFormat="1" ht="22.75" customHeight="1" spans="1:4">
      <c r="A143" s="231">
        <v>2080507</v>
      </c>
      <c r="B143" s="232" t="s">
        <v>201</v>
      </c>
      <c r="C143" s="233">
        <v>3512</v>
      </c>
      <c r="D143" s="234">
        <v>3939</v>
      </c>
    </row>
    <row r="144" s="218" customFormat="1" ht="22.75" customHeight="1" spans="1:4">
      <c r="A144" s="231">
        <v>2080508</v>
      </c>
      <c r="B144" s="232" t="s">
        <v>202</v>
      </c>
      <c r="C144" s="233"/>
      <c r="D144" s="234">
        <v>51.96048</v>
      </c>
    </row>
    <row r="145" s="218" customFormat="1" ht="22.75" customHeight="1" spans="1:4">
      <c r="A145" s="229">
        <v>20807</v>
      </c>
      <c r="B145" s="230" t="s">
        <v>203</v>
      </c>
      <c r="C145" s="227">
        <v>1754</v>
      </c>
      <c r="D145" s="228">
        <v>1775</v>
      </c>
    </row>
    <row r="146" s="218" customFormat="1" ht="22.75" customHeight="1" spans="1:4">
      <c r="A146" s="231">
        <v>2080799</v>
      </c>
      <c r="B146" s="232" t="s">
        <v>204</v>
      </c>
      <c r="C146" s="233">
        <v>1754</v>
      </c>
      <c r="D146" s="234">
        <v>1775</v>
      </c>
    </row>
    <row r="147" s="218" customFormat="1" ht="22.75" customHeight="1" spans="1:4">
      <c r="A147" s="229">
        <v>20808</v>
      </c>
      <c r="B147" s="230" t="s">
        <v>205</v>
      </c>
      <c r="C147" s="227">
        <v>2575</v>
      </c>
      <c r="D147" s="228">
        <v>2586</v>
      </c>
    </row>
    <row r="148" s="218" customFormat="1" ht="22.75" customHeight="1" spans="1:4">
      <c r="A148" s="231">
        <v>2080805</v>
      </c>
      <c r="B148" s="232" t="s">
        <v>206</v>
      </c>
      <c r="C148" s="233">
        <v>355</v>
      </c>
      <c r="D148" s="234">
        <v>363</v>
      </c>
    </row>
    <row r="149" s="218" customFormat="1" ht="22.75" customHeight="1" spans="1:4">
      <c r="A149" s="231">
        <v>2080899</v>
      </c>
      <c r="B149" s="232" t="s">
        <v>207</v>
      </c>
      <c r="C149" s="233">
        <v>2220</v>
      </c>
      <c r="D149" s="234">
        <v>2223</v>
      </c>
    </row>
    <row r="150" s="218" customFormat="1" ht="22.75" customHeight="1" spans="1:4">
      <c r="A150" s="229">
        <v>20809</v>
      </c>
      <c r="B150" s="230" t="s">
        <v>208</v>
      </c>
      <c r="C150" s="227">
        <v>385.968</v>
      </c>
      <c r="D150" s="228">
        <v>382.23</v>
      </c>
    </row>
    <row r="151" s="218" customFormat="1" ht="22.75" customHeight="1" spans="1:4">
      <c r="A151" s="231">
        <v>2080901</v>
      </c>
      <c r="B151" s="232" t="s">
        <v>209</v>
      </c>
      <c r="C151" s="233">
        <v>284</v>
      </c>
      <c r="D151" s="234">
        <v>274.4</v>
      </c>
    </row>
    <row r="152" s="218" customFormat="1" ht="22.75" customHeight="1" spans="1:4">
      <c r="A152" s="231">
        <v>2080902</v>
      </c>
      <c r="B152" s="232" t="s">
        <v>210</v>
      </c>
      <c r="C152" s="233">
        <v>52</v>
      </c>
      <c r="D152" s="234">
        <v>40</v>
      </c>
    </row>
    <row r="153" s="218" customFormat="1" ht="22.75" customHeight="1" spans="1:4">
      <c r="A153" s="231">
        <v>2080904</v>
      </c>
      <c r="B153" s="232" t="s">
        <v>211</v>
      </c>
      <c r="C153" s="233">
        <v>42</v>
      </c>
      <c r="D153" s="234">
        <v>59.5</v>
      </c>
    </row>
    <row r="154" s="218" customFormat="1" ht="22.75" customHeight="1" spans="1:4">
      <c r="A154" s="231">
        <v>2080905</v>
      </c>
      <c r="B154" s="232" t="s">
        <v>212</v>
      </c>
      <c r="C154" s="233">
        <v>7.968</v>
      </c>
      <c r="D154" s="234">
        <v>8.33</v>
      </c>
    </row>
    <row r="155" s="218" customFormat="1" ht="22.75" customHeight="1" spans="1:4">
      <c r="A155" s="229">
        <v>20810</v>
      </c>
      <c r="B155" s="230" t="s">
        <v>213</v>
      </c>
      <c r="C155" s="227">
        <v>790.4</v>
      </c>
      <c r="D155" s="228">
        <v>532.1</v>
      </c>
    </row>
    <row r="156" s="218" customFormat="1" ht="22.75" customHeight="1" spans="1:4">
      <c r="A156" s="231">
        <v>2081001</v>
      </c>
      <c r="B156" s="232" t="s">
        <v>214</v>
      </c>
      <c r="C156" s="233">
        <v>185</v>
      </c>
      <c r="D156" s="234">
        <v>180</v>
      </c>
    </row>
    <row r="157" s="218" customFormat="1" ht="22.75" customHeight="1" spans="1:4">
      <c r="A157" s="231">
        <v>2081002</v>
      </c>
      <c r="B157" s="232" t="s">
        <v>215</v>
      </c>
      <c r="C157" s="233">
        <v>543.4</v>
      </c>
      <c r="D157" s="234">
        <v>352.1</v>
      </c>
    </row>
    <row r="158" s="218" customFormat="1" ht="22.75" customHeight="1" spans="1:4">
      <c r="A158" s="229">
        <v>20811</v>
      </c>
      <c r="B158" s="230" t="s">
        <v>216</v>
      </c>
      <c r="C158" s="227">
        <v>1291.066453</v>
      </c>
      <c r="D158" s="228">
        <v>1497.045222</v>
      </c>
    </row>
    <row r="159" s="218" customFormat="1" ht="22.75" customHeight="1" spans="1:4">
      <c r="A159" s="231">
        <v>2081101</v>
      </c>
      <c r="B159" s="232" t="s">
        <v>105</v>
      </c>
      <c r="C159" s="233">
        <v>267.666453</v>
      </c>
      <c r="D159" s="234">
        <v>212.035222</v>
      </c>
    </row>
    <row r="160" s="218" customFormat="1" ht="22.75" customHeight="1" spans="1:4">
      <c r="A160" s="231">
        <v>2081104</v>
      </c>
      <c r="B160" s="232" t="s">
        <v>217</v>
      </c>
      <c r="C160" s="233">
        <v>124</v>
      </c>
      <c r="D160" s="234">
        <v>158.28</v>
      </c>
    </row>
    <row r="161" s="218" customFormat="1" ht="22.75" customHeight="1" spans="1:4">
      <c r="A161" s="231">
        <v>2081105</v>
      </c>
      <c r="B161" s="232" t="s">
        <v>218</v>
      </c>
      <c r="C161" s="233">
        <v>164.4</v>
      </c>
      <c r="D161" s="234">
        <v>164.53</v>
      </c>
    </row>
    <row r="162" s="218" customFormat="1" ht="22.75" customHeight="1" spans="1:4">
      <c r="A162" s="231">
        <v>2081107</v>
      </c>
      <c r="B162" s="232" t="s">
        <v>219</v>
      </c>
      <c r="C162" s="233">
        <v>710</v>
      </c>
      <c r="D162" s="234">
        <v>927.2</v>
      </c>
    </row>
    <row r="163" s="218" customFormat="1" ht="22.75" customHeight="1" spans="1:4">
      <c r="A163" s="231">
        <v>2081199</v>
      </c>
      <c r="B163" s="232" t="s">
        <v>220</v>
      </c>
      <c r="C163" s="233">
        <v>25</v>
      </c>
      <c r="D163" s="234">
        <v>35</v>
      </c>
    </row>
    <row r="164" s="218" customFormat="1" ht="22.75" customHeight="1" spans="1:4">
      <c r="A164" s="229">
        <v>20816</v>
      </c>
      <c r="B164" s="230" t="s">
        <v>221</v>
      </c>
      <c r="C164" s="227">
        <v>145.147022</v>
      </c>
      <c r="D164" s="228">
        <v>125.640941</v>
      </c>
    </row>
    <row r="165" s="218" customFormat="1" ht="22.75" customHeight="1" spans="1:4">
      <c r="A165" s="231">
        <v>2081601</v>
      </c>
      <c r="B165" s="232" t="s">
        <v>105</v>
      </c>
      <c r="C165" s="233">
        <v>145.147022</v>
      </c>
      <c r="D165" s="234">
        <v>125.640941</v>
      </c>
    </row>
    <row r="166" s="218" customFormat="1" ht="22.75" customHeight="1" spans="1:4">
      <c r="A166" s="229">
        <v>20819</v>
      </c>
      <c r="B166" s="230" t="s">
        <v>222</v>
      </c>
      <c r="C166" s="227">
        <v>2620</v>
      </c>
      <c r="D166" s="228">
        <v>3140</v>
      </c>
    </row>
    <row r="167" s="218" customFormat="1" ht="22.75" customHeight="1" spans="1:4">
      <c r="A167" s="231">
        <v>2081901</v>
      </c>
      <c r="B167" s="232" t="s">
        <v>223</v>
      </c>
      <c r="C167" s="233">
        <v>150</v>
      </c>
      <c r="D167" s="234">
        <v>140</v>
      </c>
    </row>
    <row r="168" s="218" customFormat="1" ht="22.75" customHeight="1" spans="1:4">
      <c r="A168" s="231">
        <v>2081902</v>
      </c>
      <c r="B168" s="232" t="s">
        <v>224</v>
      </c>
      <c r="C168" s="233">
        <v>2470</v>
      </c>
      <c r="D168" s="234">
        <v>3000</v>
      </c>
    </row>
    <row r="169" s="218" customFormat="1" ht="22.75" customHeight="1" spans="1:4">
      <c r="A169" s="229">
        <v>20820</v>
      </c>
      <c r="B169" s="230" t="s">
        <v>225</v>
      </c>
      <c r="C169" s="227">
        <v>110</v>
      </c>
      <c r="D169" s="228">
        <v>100</v>
      </c>
    </row>
    <row r="170" s="218" customFormat="1" ht="22.75" customHeight="1" spans="1:4">
      <c r="A170" s="231">
        <v>2082001</v>
      </c>
      <c r="B170" s="232" t="s">
        <v>226</v>
      </c>
      <c r="C170" s="233">
        <v>50</v>
      </c>
      <c r="D170" s="234">
        <v>50</v>
      </c>
    </row>
    <row r="171" s="218" customFormat="1" ht="22.75" customHeight="1" spans="1:4">
      <c r="A171" s="231">
        <v>2082002</v>
      </c>
      <c r="B171" s="232" t="s">
        <v>227</v>
      </c>
      <c r="C171" s="233">
        <v>60</v>
      </c>
      <c r="D171" s="234">
        <v>50</v>
      </c>
    </row>
    <row r="172" s="218" customFormat="1" ht="22.75" customHeight="1" spans="1:4">
      <c r="A172" s="229">
        <v>20821</v>
      </c>
      <c r="B172" s="230" t="s">
        <v>228</v>
      </c>
      <c r="C172" s="227">
        <v>1086</v>
      </c>
      <c r="D172" s="228">
        <v>1260</v>
      </c>
    </row>
    <row r="173" s="218" customFormat="1" ht="22.75" customHeight="1" spans="1:4">
      <c r="A173" s="231">
        <v>2082102</v>
      </c>
      <c r="B173" s="232" t="s">
        <v>229</v>
      </c>
      <c r="C173" s="233">
        <v>1086</v>
      </c>
      <c r="D173" s="234">
        <v>1260</v>
      </c>
    </row>
    <row r="174" s="218" customFormat="1" ht="22.75" customHeight="1" spans="1:4">
      <c r="A174" s="229">
        <v>20825</v>
      </c>
      <c r="B174" s="230" t="s">
        <v>230</v>
      </c>
      <c r="C174" s="227">
        <v>1.8</v>
      </c>
      <c r="D174" s="228">
        <v>1.5</v>
      </c>
    </row>
    <row r="175" s="218" customFormat="1" ht="22.75" customHeight="1" spans="1:4">
      <c r="A175" s="231">
        <v>2082502</v>
      </c>
      <c r="B175" s="232" t="s">
        <v>231</v>
      </c>
      <c r="C175" s="233">
        <v>1.8</v>
      </c>
      <c r="D175" s="234">
        <v>1.5</v>
      </c>
    </row>
    <row r="176" s="218" customFormat="1" ht="22.75" customHeight="1" spans="1:4">
      <c r="A176" s="229">
        <v>20826</v>
      </c>
      <c r="B176" s="230" t="s">
        <v>232</v>
      </c>
      <c r="C176" s="227">
        <v>9104</v>
      </c>
      <c r="D176" s="228">
        <v>10506.51</v>
      </c>
    </row>
    <row r="177" s="218" customFormat="1" ht="22.75" customHeight="1" spans="1:4">
      <c r="A177" s="231">
        <v>2082602</v>
      </c>
      <c r="B177" s="232" t="s">
        <v>233</v>
      </c>
      <c r="C177" s="233">
        <v>9104</v>
      </c>
      <c r="D177" s="234">
        <v>10506.51</v>
      </c>
    </row>
    <row r="178" s="218" customFormat="1" ht="22.75" customHeight="1" spans="1:4">
      <c r="A178" s="229">
        <v>20828</v>
      </c>
      <c r="B178" s="230" t="s">
        <v>234</v>
      </c>
      <c r="C178" s="227">
        <v>312.543913</v>
      </c>
      <c r="D178" s="228">
        <v>272.229045</v>
      </c>
    </row>
    <row r="179" s="218" customFormat="1" ht="22.75" customHeight="1" spans="1:4">
      <c r="A179" s="231">
        <v>2082801</v>
      </c>
      <c r="B179" s="232" t="s">
        <v>105</v>
      </c>
      <c r="C179" s="233">
        <v>301.423913</v>
      </c>
      <c r="D179" s="234">
        <v>261.429045</v>
      </c>
    </row>
    <row r="180" s="218" customFormat="1" ht="22.75" customHeight="1" spans="1:4">
      <c r="A180" s="231">
        <v>2082804</v>
      </c>
      <c r="B180" s="232" t="s">
        <v>235</v>
      </c>
      <c r="C180" s="233">
        <v>4.4</v>
      </c>
      <c r="D180" s="234">
        <v>4.08</v>
      </c>
    </row>
    <row r="181" s="218" customFormat="1" ht="22.75" customHeight="1" spans="1:4">
      <c r="A181" s="231">
        <v>2082850</v>
      </c>
      <c r="B181" s="232" t="s">
        <v>112</v>
      </c>
      <c r="C181" s="233">
        <v>6.72</v>
      </c>
      <c r="D181" s="234">
        <v>6.72</v>
      </c>
    </row>
    <row r="182" s="218" customFormat="1" ht="22.75" customHeight="1" spans="1:4">
      <c r="A182" s="229">
        <v>20830</v>
      </c>
      <c r="B182" s="230" t="s">
        <v>236</v>
      </c>
      <c r="C182" s="227">
        <v>35</v>
      </c>
      <c r="D182" s="228">
        <v>31.37</v>
      </c>
    </row>
    <row r="183" s="218" customFormat="1" ht="22.75" customHeight="1" spans="1:4">
      <c r="A183" s="231">
        <v>2083001</v>
      </c>
      <c r="B183" s="232" t="s">
        <v>237</v>
      </c>
      <c r="C183" s="233">
        <v>35</v>
      </c>
      <c r="D183" s="234">
        <v>31.37</v>
      </c>
    </row>
    <row r="184" s="218" customFormat="1" ht="22.75" customHeight="1" spans="1:4">
      <c r="A184" s="229">
        <v>210</v>
      </c>
      <c r="B184" s="230" t="s">
        <v>238</v>
      </c>
      <c r="C184" s="227">
        <v>14076.803233</v>
      </c>
      <c r="D184" s="228">
        <v>12800.162741</v>
      </c>
    </row>
    <row r="185" s="218" customFormat="1" ht="22.75" customHeight="1" spans="1:4">
      <c r="A185" s="229">
        <v>21001</v>
      </c>
      <c r="B185" s="230" t="s">
        <v>239</v>
      </c>
      <c r="C185" s="227">
        <v>816.740029</v>
      </c>
      <c r="D185" s="228">
        <v>785.273082</v>
      </c>
    </row>
    <row r="186" s="218" customFormat="1" ht="22.75" customHeight="1" spans="1:4">
      <c r="A186" s="231">
        <v>2100101</v>
      </c>
      <c r="B186" s="232" t="s">
        <v>105</v>
      </c>
      <c r="C186" s="233">
        <v>676.990029</v>
      </c>
      <c r="D186" s="234">
        <v>631.463082</v>
      </c>
    </row>
    <row r="187" s="218" customFormat="1" ht="22.75" customHeight="1" spans="1:4">
      <c r="A187" s="231">
        <v>2100199</v>
      </c>
      <c r="B187" s="232" t="s">
        <v>240</v>
      </c>
      <c r="C187" s="233">
        <v>139.75</v>
      </c>
      <c r="D187" s="234">
        <v>153.81</v>
      </c>
    </row>
    <row r="188" s="218" customFormat="1" ht="22.75" customHeight="1" spans="1:4">
      <c r="A188" s="229">
        <v>21003</v>
      </c>
      <c r="B188" s="230" t="s">
        <v>241</v>
      </c>
      <c r="C188" s="227">
        <v>2090</v>
      </c>
      <c r="D188" s="228">
        <v>2004.86</v>
      </c>
    </row>
    <row r="189" s="218" customFormat="1" ht="22.75" customHeight="1" spans="1:4">
      <c r="A189" s="231">
        <v>2100302</v>
      </c>
      <c r="B189" s="232" t="s">
        <v>242</v>
      </c>
      <c r="C189" s="233">
        <v>1833</v>
      </c>
      <c r="D189" s="234">
        <v>1756.86</v>
      </c>
    </row>
    <row r="190" s="218" customFormat="1" ht="22.75" customHeight="1" spans="1:4">
      <c r="A190" s="231">
        <v>2100399</v>
      </c>
      <c r="B190" s="232" t="s">
        <v>243</v>
      </c>
      <c r="C190" s="233">
        <v>257</v>
      </c>
      <c r="D190" s="234">
        <v>248</v>
      </c>
    </row>
    <row r="191" s="218" customFormat="1" ht="22.75" customHeight="1" spans="1:4">
      <c r="A191" s="229">
        <v>21004</v>
      </c>
      <c r="B191" s="230" t="s">
        <v>244</v>
      </c>
      <c r="C191" s="227">
        <v>5642.119017</v>
      </c>
      <c r="D191" s="228">
        <v>3585.506512</v>
      </c>
    </row>
    <row r="192" s="218" customFormat="1" ht="22.75" customHeight="1" spans="1:4">
      <c r="A192" s="231">
        <v>2100401</v>
      </c>
      <c r="B192" s="232" t="s">
        <v>245</v>
      </c>
      <c r="C192" s="233">
        <v>514.51213</v>
      </c>
      <c r="D192" s="234">
        <v>398.392581</v>
      </c>
    </row>
    <row r="193" s="218" customFormat="1" ht="22.75" customHeight="1" spans="1:4">
      <c r="A193" s="231">
        <v>2100402</v>
      </c>
      <c r="B193" s="232" t="s">
        <v>246</v>
      </c>
      <c r="C193" s="233">
        <v>136.589319</v>
      </c>
      <c r="D193" s="234">
        <v>106.749496</v>
      </c>
    </row>
    <row r="194" s="218" customFormat="1" ht="22.75" customHeight="1" spans="1:4">
      <c r="A194" s="231">
        <v>2100403</v>
      </c>
      <c r="B194" s="232" t="s">
        <v>247</v>
      </c>
      <c r="C194" s="233">
        <v>477.467568</v>
      </c>
      <c r="D194" s="234">
        <v>388.104435</v>
      </c>
    </row>
    <row r="195" s="218" customFormat="1" ht="22.75" customHeight="1" spans="1:4">
      <c r="A195" s="231">
        <v>2100405</v>
      </c>
      <c r="B195" s="232" t="s">
        <v>248</v>
      </c>
      <c r="C195" s="233">
        <v>53</v>
      </c>
      <c r="D195" s="234">
        <v>56</v>
      </c>
    </row>
    <row r="196" s="218" customFormat="1" ht="22.75" customHeight="1" spans="1:4">
      <c r="A196" s="231">
        <v>2100408</v>
      </c>
      <c r="B196" s="232" t="s">
        <v>249</v>
      </c>
      <c r="C196" s="233">
        <v>2370</v>
      </c>
      <c r="D196" s="234">
        <v>2350</v>
      </c>
    </row>
    <row r="197" s="218" customFormat="1" ht="22.75" customHeight="1" spans="1:4">
      <c r="A197" s="231">
        <v>2100409</v>
      </c>
      <c r="B197" s="232" t="s">
        <v>250</v>
      </c>
      <c r="C197" s="233">
        <v>180</v>
      </c>
      <c r="D197" s="234">
        <v>144</v>
      </c>
    </row>
    <row r="198" s="218" customFormat="1" ht="22.75" customHeight="1" spans="1:4">
      <c r="A198" s="231">
        <v>2100410</v>
      </c>
      <c r="B198" s="232" t="s">
        <v>251</v>
      </c>
      <c r="C198" s="233">
        <v>1804.75</v>
      </c>
      <c r="D198" s="234">
        <v>10</v>
      </c>
    </row>
    <row r="199" s="218" customFormat="1" ht="22.75" customHeight="1" spans="1:4">
      <c r="A199" s="231">
        <v>2100499</v>
      </c>
      <c r="B199" s="232" t="s">
        <v>252</v>
      </c>
      <c r="C199" s="233">
        <v>105.8</v>
      </c>
      <c r="D199" s="234">
        <v>132.26</v>
      </c>
    </row>
    <row r="200" s="218" customFormat="1" ht="22.75" customHeight="1" spans="1:4">
      <c r="A200" s="229">
        <v>21007</v>
      </c>
      <c r="B200" s="230" t="s">
        <v>253</v>
      </c>
      <c r="C200" s="227">
        <v>1093.17916</v>
      </c>
      <c r="D200" s="228">
        <v>1089.74</v>
      </c>
    </row>
    <row r="201" s="218" customFormat="1" ht="22.75" customHeight="1" spans="1:4">
      <c r="A201" s="231">
        <v>2100799</v>
      </c>
      <c r="B201" s="232" t="s">
        <v>254</v>
      </c>
      <c r="C201" s="233">
        <v>958</v>
      </c>
      <c r="D201" s="234">
        <v>1089.74</v>
      </c>
    </row>
    <row r="202" s="218" customFormat="1" ht="22.75" customHeight="1" spans="1:4">
      <c r="A202" s="229">
        <v>21011</v>
      </c>
      <c r="B202" s="230" t="s">
        <v>255</v>
      </c>
      <c r="C202" s="227">
        <v>1566.349271</v>
      </c>
      <c r="D202" s="228">
        <v>2206.386256</v>
      </c>
    </row>
    <row r="203" s="218" customFormat="1" ht="22.75" customHeight="1" spans="1:4">
      <c r="A203" s="231">
        <v>2101101</v>
      </c>
      <c r="B203" s="232" t="s">
        <v>256</v>
      </c>
      <c r="C203" s="233">
        <v>1325.654465</v>
      </c>
      <c r="D203" s="234">
        <v>1722.603724</v>
      </c>
    </row>
    <row r="204" s="218" customFormat="1" ht="22.75" customHeight="1" spans="1:4">
      <c r="A204" s="231">
        <v>2101102</v>
      </c>
      <c r="B204" s="232" t="s">
        <v>257</v>
      </c>
      <c r="C204" s="233">
        <v>240.694806</v>
      </c>
      <c r="D204" s="234">
        <v>483.782532</v>
      </c>
    </row>
    <row r="205" s="218" customFormat="1" ht="22.75" customHeight="1" spans="1:4">
      <c r="A205" s="229">
        <v>21012</v>
      </c>
      <c r="B205" s="230" t="s">
        <v>258</v>
      </c>
      <c r="C205" s="227">
        <v>1200</v>
      </c>
      <c r="D205" s="228">
        <v>1400</v>
      </c>
    </row>
    <row r="206" s="218" customFormat="1" ht="22.75" customHeight="1" spans="1:4">
      <c r="A206" s="231">
        <v>2101202</v>
      </c>
      <c r="B206" s="232" t="s">
        <v>259</v>
      </c>
      <c r="C206" s="233">
        <v>1200</v>
      </c>
      <c r="D206" s="234">
        <v>1400</v>
      </c>
    </row>
    <row r="207" s="218" customFormat="1" ht="22.75" customHeight="1" spans="1:4">
      <c r="A207" s="229">
        <v>21013</v>
      </c>
      <c r="B207" s="230" t="s">
        <v>260</v>
      </c>
      <c r="C207" s="227">
        <v>900</v>
      </c>
      <c r="D207" s="228">
        <v>950</v>
      </c>
    </row>
    <row r="208" s="218" customFormat="1" ht="22.75" customHeight="1" spans="1:4">
      <c r="A208" s="231">
        <v>2101301</v>
      </c>
      <c r="B208" s="232" t="s">
        <v>261</v>
      </c>
      <c r="C208" s="233">
        <v>900</v>
      </c>
      <c r="D208" s="234">
        <v>950</v>
      </c>
    </row>
    <row r="209" s="218" customFormat="1" ht="22.75" customHeight="1" spans="1:4">
      <c r="A209" s="229">
        <v>21014</v>
      </c>
      <c r="B209" s="230" t="s">
        <v>262</v>
      </c>
      <c r="C209" s="227">
        <v>65</v>
      </c>
      <c r="D209" s="228">
        <v>80</v>
      </c>
    </row>
    <row r="210" s="218" customFormat="1" ht="22.75" customHeight="1" spans="1:4">
      <c r="A210" s="231">
        <v>2101401</v>
      </c>
      <c r="B210" s="232" t="s">
        <v>263</v>
      </c>
      <c r="C210" s="233">
        <v>65</v>
      </c>
      <c r="D210" s="234">
        <v>80</v>
      </c>
    </row>
    <row r="211" s="218" customFormat="1" ht="22.75" customHeight="1" spans="1:4">
      <c r="A211" s="229">
        <v>21015</v>
      </c>
      <c r="B211" s="230" t="s">
        <v>264</v>
      </c>
      <c r="C211" s="227">
        <v>653.415756</v>
      </c>
      <c r="D211" s="228">
        <v>698.396891</v>
      </c>
    </row>
    <row r="212" s="218" customFormat="1" ht="22.75" customHeight="1" spans="1:4">
      <c r="A212" s="231">
        <v>2101501</v>
      </c>
      <c r="B212" s="232" t="s">
        <v>105</v>
      </c>
      <c r="C212" s="233">
        <v>494.715756</v>
      </c>
      <c r="D212" s="234">
        <v>474.396891</v>
      </c>
    </row>
    <row r="213" s="218" customFormat="1" ht="22.75" customHeight="1" spans="1:4">
      <c r="A213" s="231">
        <v>2101504</v>
      </c>
      <c r="B213" s="232" t="s">
        <v>120</v>
      </c>
      <c r="C213" s="233">
        <v>15</v>
      </c>
      <c r="D213" s="234">
        <v>10</v>
      </c>
    </row>
    <row r="214" s="218" customFormat="1" ht="22.75" customHeight="1" spans="1:4">
      <c r="A214" s="231">
        <v>2101505</v>
      </c>
      <c r="B214" s="232" t="s">
        <v>265</v>
      </c>
      <c r="C214" s="233">
        <v>10</v>
      </c>
      <c r="D214" s="234">
        <v>8</v>
      </c>
    </row>
    <row r="215" s="218" customFormat="1" ht="22.75" customHeight="1" spans="1:4">
      <c r="A215" s="231">
        <v>2101506</v>
      </c>
      <c r="B215" s="232" t="s">
        <v>266</v>
      </c>
      <c r="C215" s="233">
        <v>2</v>
      </c>
      <c r="D215" s="234">
        <v>17</v>
      </c>
    </row>
    <row r="216" s="218" customFormat="1" ht="22.75" customHeight="1" spans="1:4">
      <c r="A216" s="231">
        <v>2101599</v>
      </c>
      <c r="B216" s="232" t="s">
        <v>267</v>
      </c>
      <c r="C216" s="233">
        <v>131.7</v>
      </c>
      <c r="D216" s="234">
        <v>189</v>
      </c>
    </row>
    <row r="217" s="218" customFormat="1" ht="22.75" customHeight="1" spans="1:4">
      <c r="A217" s="229">
        <v>211</v>
      </c>
      <c r="B217" s="230" t="s">
        <v>268</v>
      </c>
      <c r="C217" s="227">
        <v>9476.1027</v>
      </c>
      <c r="D217" s="228">
        <v>2438.0047</v>
      </c>
    </row>
    <row r="218" s="218" customFormat="1" ht="22.75" customHeight="1" spans="1:4">
      <c r="A218" s="229">
        <v>21101</v>
      </c>
      <c r="B218" s="230" t="s">
        <v>269</v>
      </c>
      <c r="C218" s="227">
        <v>1494.7304</v>
      </c>
      <c r="D218" s="228">
        <v>1336.7747</v>
      </c>
    </row>
    <row r="219" s="218" customFormat="1" ht="22.75" customHeight="1" spans="1:4">
      <c r="A219" s="231">
        <v>2110101</v>
      </c>
      <c r="B219" s="232" t="s">
        <v>105</v>
      </c>
      <c r="C219" s="233">
        <v>1294.7304</v>
      </c>
      <c r="D219" s="234">
        <v>1336.7747</v>
      </c>
    </row>
    <row r="220" s="218" customFormat="1" ht="22.75" customHeight="1" spans="1:4">
      <c r="A220" s="229">
        <v>21102</v>
      </c>
      <c r="B220" s="230" t="s">
        <v>270</v>
      </c>
      <c r="C220" s="227">
        <v>28.5</v>
      </c>
      <c r="D220" s="228">
        <v>28.5</v>
      </c>
    </row>
    <row r="221" s="218" customFormat="1" ht="22.75" customHeight="1" spans="1:4">
      <c r="A221" s="231">
        <v>2110299</v>
      </c>
      <c r="B221" s="232" t="s">
        <v>271</v>
      </c>
      <c r="C221" s="233">
        <v>28.5</v>
      </c>
      <c r="D221" s="234">
        <v>28.5</v>
      </c>
    </row>
    <row r="222" s="218" customFormat="1" ht="22.75" customHeight="1" spans="1:4">
      <c r="A222" s="229">
        <v>21103</v>
      </c>
      <c r="B222" s="230" t="s">
        <v>272</v>
      </c>
      <c r="C222" s="227">
        <v>97.8</v>
      </c>
      <c r="D222" s="228">
        <v>376.8</v>
      </c>
    </row>
    <row r="223" s="218" customFormat="1" ht="22.75" customHeight="1" spans="1:4">
      <c r="A223" s="231">
        <v>2110302</v>
      </c>
      <c r="B223" s="232" t="s">
        <v>273</v>
      </c>
      <c r="C223" s="233">
        <v>62</v>
      </c>
      <c r="D223" s="234">
        <v>341</v>
      </c>
    </row>
    <row r="224" s="218" customFormat="1" ht="22.75" customHeight="1" spans="1:4">
      <c r="A224" s="231">
        <v>2110399</v>
      </c>
      <c r="B224" s="232" t="s">
        <v>274</v>
      </c>
      <c r="C224" s="233">
        <v>35.8</v>
      </c>
      <c r="D224" s="234">
        <v>35.8</v>
      </c>
    </row>
    <row r="225" s="218" customFormat="1" ht="22.75" customHeight="1" spans="1:4">
      <c r="A225" s="229">
        <v>21104</v>
      </c>
      <c r="B225" s="230" t="s">
        <v>275</v>
      </c>
      <c r="C225" s="227">
        <v>7754.3923</v>
      </c>
      <c r="D225" s="228">
        <v>589.61</v>
      </c>
    </row>
    <row r="226" s="218" customFormat="1" ht="22.75" customHeight="1" spans="1:4">
      <c r="A226" s="231">
        <v>2110401</v>
      </c>
      <c r="B226" s="232" t="s">
        <v>276</v>
      </c>
      <c r="C226" s="233">
        <v>525</v>
      </c>
      <c r="D226" s="234">
        <v>549.86</v>
      </c>
    </row>
    <row r="227" s="218" customFormat="1" ht="22.75" customHeight="1" spans="1:4">
      <c r="A227" s="231">
        <v>2110402</v>
      </c>
      <c r="B227" s="232" t="s">
        <v>277</v>
      </c>
      <c r="C227" s="233">
        <v>641.78</v>
      </c>
      <c r="D227" s="234">
        <v>9.75</v>
      </c>
    </row>
    <row r="228" s="218" customFormat="1" ht="22.75" customHeight="1" spans="1:4">
      <c r="A228" s="231">
        <v>2110499</v>
      </c>
      <c r="B228" s="232" t="s">
        <v>278</v>
      </c>
      <c r="C228" s="233">
        <v>6587.6123</v>
      </c>
      <c r="D228" s="234">
        <v>30</v>
      </c>
    </row>
    <row r="229" s="218" customFormat="1" ht="22.75" customHeight="1" spans="1:4">
      <c r="A229" s="229">
        <v>21111</v>
      </c>
      <c r="B229" s="230" t="s">
        <v>279</v>
      </c>
      <c r="C229" s="227">
        <v>100.68</v>
      </c>
      <c r="D229" s="228">
        <v>106.32</v>
      </c>
    </row>
    <row r="230" s="218" customFormat="1" ht="22.75" customHeight="1" spans="1:4">
      <c r="A230" s="231">
        <v>2111199</v>
      </c>
      <c r="B230" s="232" t="s">
        <v>280</v>
      </c>
      <c r="C230" s="233">
        <v>100.68</v>
      </c>
      <c r="D230" s="234">
        <v>106.32</v>
      </c>
    </row>
    <row r="231" s="218" customFormat="1" ht="22.75" customHeight="1" spans="1:4">
      <c r="A231" s="229">
        <v>212</v>
      </c>
      <c r="B231" s="230" t="s">
        <v>281</v>
      </c>
      <c r="C231" s="227">
        <v>5071.052428</v>
      </c>
      <c r="D231" s="228">
        <v>5567.311055</v>
      </c>
    </row>
    <row r="232" s="218" customFormat="1" ht="22.75" customHeight="1" spans="1:4">
      <c r="A232" s="229">
        <v>21201</v>
      </c>
      <c r="B232" s="230" t="s">
        <v>282</v>
      </c>
      <c r="C232" s="227">
        <v>3365.052428</v>
      </c>
      <c r="D232" s="228">
        <v>2867.555055</v>
      </c>
    </row>
    <row r="233" s="218" customFormat="1" ht="22.75" customHeight="1" spans="1:4">
      <c r="A233" s="231">
        <v>2120101</v>
      </c>
      <c r="B233" s="232" t="s">
        <v>105</v>
      </c>
      <c r="C233" s="233">
        <v>2371.322852</v>
      </c>
      <c r="D233" s="234">
        <v>2347.010055</v>
      </c>
    </row>
    <row r="234" s="218" customFormat="1" ht="22.75" customHeight="1" spans="1:4">
      <c r="A234" s="231">
        <v>2120102</v>
      </c>
      <c r="B234" s="232" t="s">
        <v>106</v>
      </c>
      <c r="C234" s="233">
        <v>396.397576</v>
      </c>
      <c r="D234" s="234">
        <v>487.625</v>
      </c>
    </row>
    <row r="235" s="218" customFormat="1" ht="22.75" customHeight="1" spans="1:4">
      <c r="A235" s="231">
        <v>2120104</v>
      </c>
      <c r="B235" s="232" t="s">
        <v>283</v>
      </c>
      <c r="C235" s="233">
        <v>53.3</v>
      </c>
      <c r="D235" s="234">
        <v>15.5</v>
      </c>
    </row>
    <row r="236" s="218" customFormat="1" ht="22.75" customHeight="1" spans="1:4">
      <c r="A236" s="231">
        <v>2120199</v>
      </c>
      <c r="B236" s="232" t="s">
        <v>284</v>
      </c>
      <c r="C236" s="233">
        <v>544.032</v>
      </c>
      <c r="D236" s="234">
        <v>17.42</v>
      </c>
    </row>
    <row r="237" s="218" customFormat="1" ht="22.75" customHeight="1" spans="1:4">
      <c r="A237" s="229">
        <v>21203</v>
      </c>
      <c r="B237" s="230" t="s">
        <v>285</v>
      </c>
      <c r="C237" s="227">
        <v>0</v>
      </c>
      <c r="D237" s="228">
        <v>291.99</v>
      </c>
    </row>
    <row r="238" s="218" customFormat="1" ht="22.75" customHeight="1" spans="1:4">
      <c r="A238" s="231">
        <v>2120303</v>
      </c>
      <c r="B238" s="232" t="s">
        <v>286</v>
      </c>
      <c r="C238" s="233">
        <v>0</v>
      </c>
      <c r="D238" s="234">
        <v>70</v>
      </c>
    </row>
    <row r="239" s="218" customFormat="1" ht="22.75" customHeight="1" spans="1:4">
      <c r="A239" s="231">
        <v>2120399</v>
      </c>
      <c r="B239" s="232" t="s">
        <v>287</v>
      </c>
      <c r="C239" s="233">
        <v>0</v>
      </c>
      <c r="D239" s="234">
        <v>221.99</v>
      </c>
    </row>
    <row r="240" s="218" customFormat="1" ht="22.75" customHeight="1" spans="1:4">
      <c r="A240" s="229">
        <v>21205</v>
      </c>
      <c r="B240" s="230" t="s">
        <v>288</v>
      </c>
      <c r="C240" s="227">
        <v>6</v>
      </c>
      <c r="D240" s="228">
        <v>2403.67</v>
      </c>
    </row>
    <row r="241" s="218" customFormat="1" ht="22.75" customHeight="1" spans="1:4">
      <c r="A241" s="231">
        <v>2120501</v>
      </c>
      <c r="B241" s="232" t="s">
        <v>289</v>
      </c>
      <c r="C241" s="233">
        <v>6</v>
      </c>
      <c r="D241" s="234">
        <v>2403.67</v>
      </c>
    </row>
    <row r="242" s="218" customFormat="1" ht="22.75" customHeight="1" spans="1:4">
      <c r="A242" s="229">
        <v>21299</v>
      </c>
      <c r="B242" s="230" t="s">
        <v>290</v>
      </c>
      <c r="C242" s="227">
        <v>1700</v>
      </c>
      <c r="D242" s="228">
        <v>4.096</v>
      </c>
    </row>
    <row r="243" s="218" customFormat="1" ht="22.75" customHeight="1" spans="1:4">
      <c r="A243" s="231">
        <v>2129999</v>
      </c>
      <c r="B243" s="232" t="s">
        <v>291</v>
      </c>
      <c r="C243" s="233">
        <v>1700</v>
      </c>
      <c r="D243" s="234">
        <v>4.096</v>
      </c>
    </row>
    <row r="244" s="218" customFormat="1" ht="22.75" customHeight="1" spans="1:4">
      <c r="A244" s="229">
        <v>213</v>
      </c>
      <c r="B244" s="230" t="s">
        <v>292</v>
      </c>
      <c r="C244" s="227">
        <v>59051.084638</v>
      </c>
      <c r="D244" s="228">
        <v>39244.981364</v>
      </c>
    </row>
    <row r="245" s="218" customFormat="1" ht="22.75" customHeight="1" spans="1:4">
      <c r="A245" s="229">
        <v>21301</v>
      </c>
      <c r="B245" s="230" t="s">
        <v>293</v>
      </c>
      <c r="C245" s="227">
        <v>16443.439836</v>
      </c>
      <c r="D245" s="228">
        <v>15922.661446</v>
      </c>
    </row>
    <row r="246" s="218" customFormat="1" ht="22.75" customHeight="1" spans="1:4">
      <c r="A246" s="231">
        <v>2130101</v>
      </c>
      <c r="B246" s="232" t="s">
        <v>105</v>
      </c>
      <c r="C246" s="233">
        <v>3221.386582</v>
      </c>
      <c r="D246" s="234">
        <v>3171.201027</v>
      </c>
    </row>
    <row r="247" s="218" customFormat="1" ht="22.75" customHeight="1" spans="1:4">
      <c r="A247" s="231">
        <v>2130104</v>
      </c>
      <c r="B247" s="232" t="s">
        <v>112</v>
      </c>
      <c r="C247" s="233">
        <v>1557.766754</v>
      </c>
      <c r="D247" s="234">
        <v>1121.460419</v>
      </c>
    </row>
    <row r="248" s="218" customFormat="1" ht="22.75" customHeight="1" spans="1:4">
      <c r="A248" s="231">
        <v>2130105</v>
      </c>
      <c r="B248" s="232" t="s">
        <v>294</v>
      </c>
      <c r="C248" s="233">
        <v>0</v>
      </c>
      <c r="D248" s="234">
        <v>100</v>
      </c>
    </row>
    <row r="249" s="218" customFormat="1" ht="22.75" customHeight="1" spans="1:4">
      <c r="A249" s="231">
        <v>2130106</v>
      </c>
      <c r="B249" s="232" t="s">
        <v>295</v>
      </c>
      <c r="C249" s="233">
        <v>100</v>
      </c>
      <c r="D249" s="234">
        <v>420.5</v>
      </c>
    </row>
    <row r="250" s="218" customFormat="1" ht="22.75" customHeight="1" spans="1:4">
      <c r="A250" s="231">
        <v>2130108</v>
      </c>
      <c r="B250" s="232" t="s">
        <v>296</v>
      </c>
      <c r="C250" s="233">
        <v>158</v>
      </c>
      <c r="D250" s="234">
        <v>115</v>
      </c>
    </row>
    <row r="251" s="218" customFormat="1" ht="22.75" customHeight="1" spans="1:4">
      <c r="A251" s="231">
        <v>2130109</v>
      </c>
      <c r="B251" s="232" t="s">
        <v>297</v>
      </c>
      <c r="C251" s="233">
        <v>25</v>
      </c>
      <c r="D251" s="234">
        <v>15</v>
      </c>
    </row>
    <row r="252" s="218" customFormat="1" ht="22.75" customHeight="1" spans="1:4">
      <c r="A252" s="231">
        <v>2130110</v>
      </c>
      <c r="B252" s="232" t="s">
        <v>298</v>
      </c>
      <c r="C252" s="233">
        <v>2</v>
      </c>
      <c r="D252" s="234">
        <v>2</v>
      </c>
    </row>
    <row r="253" s="218" customFormat="1" ht="22.75" customHeight="1" spans="1:4">
      <c r="A253" s="231">
        <v>2130120</v>
      </c>
      <c r="B253" s="232" t="s">
        <v>299</v>
      </c>
      <c r="C253" s="233">
        <v>2617</v>
      </c>
      <c r="D253" s="234">
        <v>2696</v>
      </c>
    </row>
    <row r="254" s="218" customFormat="1" ht="22.75" customHeight="1" spans="1:4">
      <c r="A254" s="231">
        <v>2130121</v>
      </c>
      <c r="B254" s="232" t="s">
        <v>300</v>
      </c>
      <c r="C254" s="233">
        <v>331.5</v>
      </c>
      <c r="D254" s="234">
        <v>349.5</v>
      </c>
    </row>
    <row r="255" s="218" customFormat="1" ht="22.75" customHeight="1" spans="1:4">
      <c r="A255" s="231">
        <v>2130122</v>
      </c>
      <c r="B255" s="232" t="s">
        <v>301</v>
      </c>
      <c r="C255" s="233">
        <v>1109</v>
      </c>
      <c r="D255" s="234">
        <v>809</v>
      </c>
    </row>
    <row r="256" s="218" customFormat="1" ht="22.75" customHeight="1" spans="1:4">
      <c r="A256" s="231">
        <v>2130135</v>
      </c>
      <c r="B256" s="232" t="s">
        <v>302</v>
      </c>
      <c r="C256" s="233">
        <v>2250</v>
      </c>
      <c r="D256" s="234">
        <v>113</v>
      </c>
    </row>
    <row r="257" s="218" customFormat="1" ht="22.75" customHeight="1" spans="1:4">
      <c r="A257" s="231">
        <v>2130153</v>
      </c>
      <c r="B257" s="232" t="s">
        <v>303</v>
      </c>
      <c r="C257" s="233">
        <v>2300</v>
      </c>
      <c r="D257" s="234">
        <v>3000</v>
      </c>
    </row>
    <row r="258" s="218" customFormat="1" ht="22.75" customHeight="1" spans="1:4">
      <c r="A258" s="231">
        <v>2130199</v>
      </c>
      <c r="B258" s="232" t="s">
        <v>304</v>
      </c>
      <c r="C258" s="233">
        <v>1916.7865</v>
      </c>
      <c r="D258" s="234">
        <v>4010</v>
      </c>
    </row>
    <row r="259" s="218" customFormat="1" ht="22.75" customHeight="1" spans="1:4">
      <c r="A259" s="229">
        <v>21302</v>
      </c>
      <c r="B259" s="230" t="s">
        <v>305</v>
      </c>
      <c r="C259" s="227">
        <v>15691.611951</v>
      </c>
      <c r="D259" s="228">
        <v>3461.999716</v>
      </c>
    </row>
    <row r="260" s="218" customFormat="1" ht="22.75" customHeight="1" spans="1:4">
      <c r="A260" s="231">
        <v>2130201</v>
      </c>
      <c r="B260" s="232" t="s">
        <v>105</v>
      </c>
      <c r="C260" s="233">
        <v>12009.603651</v>
      </c>
      <c r="D260" s="234">
        <v>1615.399316</v>
      </c>
    </row>
    <row r="261" s="218" customFormat="1" ht="22.75" customHeight="1" spans="1:4">
      <c r="A261" s="231">
        <v>2130205</v>
      </c>
      <c r="B261" s="232" t="s">
        <v>306</v>
      </c>
      <c r="C261" s="233">
        <v>133</v>
      </c>
      <c r="D261" s="234">
        <v>49.77</v>
      </c>
    </row>
    <row r="262" s="218" customFormat="1" ht="22.75" customHeight="1" spans="1:4">
      <c r="A262" s="231">
        <v>2130207</v>
      </c>
      <c r="B262" s="232" t="s">
        <v>307</v>
      </c>
      <c r="C262" s="233">
        <v>549.92</v>
      </c>
      <c r="D262" s="234">
        <v>406.88</v>
      </c>
    </row>
    <row r="263" s="218" customFormat="1" ht="22.75" customHeight="1" spans="1:4">
      <c r="A263" s="231">
        <v>2130209</v>
      </c>
      <c r="B263" s="232" t="s">
        <v>308</v>
      </c>
      <c r="C263" s="233">
        <v>1530.8</v>
      </c>
      <c r="D263" s="234">
        <v>1372.9504</v>
      </c>
    </row>
    <row r="264" s="218" customFormat="1" ht="22.75" customHeight="1" spans="1:4">
      <c r="A264" s="231">
        <v>2130211</v>
      </c>
      <c r="B264" s="232" t="s">
        <v>309</v>
      </c>
      <c r="C264" s="233">
        <v>0</v>
      </c>
      <c r="D264" s="234">
        <v>10</v>
      </c>
    </row>
    <row r="265" s="218" customFormat="1" ht="22.75" customHeight="1" spans="1:4">
      <c r="A265" s="231">
        <v>2130213</v>
      </c>
      <c r="B265" s="232" t="s">
        <v>310</v>
      </c>
      <c r="C265" s="233">
        <v>66.7</v>
      </c>
      <c r="D265" s="234">
        <v>7</v>
      </c>
    </row>
    <row r="266" s="218" customFormat="1" ht="22.75" customHeight="1" spans="1:4">
      <c r="A266" s="229">
        <v>21303</v>
      </c>
      <c r="B266" s="230" t="s">
        <v>311</v>
      </c>
      <c r="C266" s="227">
        <v>17874.157345</v>
      </c>
      <c r="D266" s="228">
        <v>11445.952202</v>
      </c>
    </row>
    <row r="267" s="218" customFormat="1" ht="22.75" customHeight="1" spans="1:4">
      <c r="A267" s="231">
        <v>2130301</v>
      </c>
      <c r="B267" s="232" t="s">
        <v>105</v>
      </c>
      <c r="C267" s="233">
        <v>972.59849</v>
      </c>
      <c r="D267" s="234">
        <v>849.272323</v>
      </c>
    </row>
    <row r="268" s="218" customFormat="1" ht="22.75" customHeight="1" spans="1:4">
      <c r="A268" s="231">
        <v>2130302</v>
      </c>
      <c r="B268" s="232" t="s">
        <v>106</v>
      </c>
      <c r="C268" s="233">
        <v>131.62</v>
      </c>
      <c r="D268" s="234">
        <v>56.7</v>
      </c>
    </row>
    <row r="269" s="218" customFormat="1" ht="22.75" customHeight="1" spans="1:4">
      <c r="A269" s="231">
        <v>2130305</v>
      </c>
      <c r="B269" s="232" t="s">
        <v>312</v>
      </c>
      <c r="C269" s="233">
        <v>1930</v>
      </c>
      <c r="D269" s="234">
        <v>3511.46</v>
      </c>
    </row>
    <row r="270" s="218" customFormat="1" ht="22.75" customHeight="1" spans="1:4">
      <c r="A270" s="231">
        <v>2130306</v>
      </c>
      <c r="B270" s="232" t="s">
        <v>313</v>
      </c>
      <c r="C270" s="233">
        <v>311.485955</v>
      </c>
      <c r="D270" s="234">
        <v>3073.274879</v>
      </c>
    </row>
    <row r="271" s="218" customFormat="1" ht="22.75" customHeight="1" spans="1:4">
      <c r="A271" s="231">
        <v>2130310</v>
      </c>
      <c r="B271" s="232" t="s">
        <v>314</v>
      </c>
      <c r="C271" s="233">
        <v>0</v>
      </c>
      <c r="D271" s="234">
        <v>2714.02</v>
      </c>
    </row>
    <row r="272" s="218" customFormat="1" ht="22.75" customHeight="1" spans="1:4">
      <c r="A272" s="231">
        <v>2130311</v>
      </c>
      <c r="B272" s="232" t="s">
        <v>315</v>
      </c>
      <c r="C272" s="233">
        <v>53.4</v>
      </c>
      <c r="D272" s="234">
        <v>5</v>
      </c>
    </row>
    <row r="273" s="218" customFormat="1" ht="22.75" customHeight="1" spans="1:4">
      <c r="A273" s="231">
        <v>2130314</v>
      </c>
      <c r="B273" s="232" t="s">
        <v>316</v>
      </c>
      <c r="C273" s="233">
        <v>103.0529</v>
      </c>
      <c r="D273" s="234">
        <v>36.225</v>
      </c>
    </row>
    <row r="274" s="218" customFormat="1" ht="22.75" customHeight="1" spans="1:4">
      <c r="A274" s="231">
        <v>2130335</v>
      </c>
      <c r="B274" s="232" t="s">
        <v>317</v>
      </c>
      <c r="C274" s="233">
        <v>0</v>
      </c>
      <c r="D274" s="234">
        <v>1200</v>
      </c>
    </row>
    <row r="275" s="218" customFormat="1" ht="22.75" customHeight="1" spans="1:4">
      <c r="A275" s="229">
        <v>21305</v>
      </c>
      <c r="B275" s="230" t="s">
        <v>318</v>
      </c>
      <c r="C275" s="227">
        <v>3491.557506</v>
      </c>
      <c r="D275" s="228">
        <v>1030</v>
      </c>
    </row>
    <row r="276" s="218" customFormat="1" ht="22.75" customHeight="1" spans="1:4">
      <c r="A276" s="231">
        <v>2130505</v>
      </c>
      <c r="B276" s="232" t="s">
        <v>319</v>
      </c>
      <c r="C276" s="233">
        <v>1520</v>
      </c>
      <c r="D276" s="234">
        <v>380</v>
      </c>
    </row>
    <row r="277" s="218" customFormat="1" ht="22.75" customHeight="1" spans="1:4">
      <c r="A277" s="231">
        <v>2130507</v>
      </c>
      <c r="B277" s="232" t="s">
        <v>320</v>
      </c>
      <c r="C277" s="233">
        <v>350</v>
      </c>
      <c r="D277" s="234">
        <v>270</v>
      </c>
    </row>
    <row r="278" s="218" customFormat="1" ht="22.75" customHeight="1" spans="1:4">
      <c r="A278" s="231">
        <v>2130599</v>
      </c>
      <c r="B278" s="232" t="s">
        <v>321</v>
      </c>
      <c r="C278" s="233">
        <v>1379</v>
      </c>
      <c r="D278" s="234">
        <v>380</v>
      </c>
    </row>
    <row r="279" s="218" customFormat="1" ht="22.75" customHeight="1" spans="1:4">
      <c r="A279" s="229">
        <v>21307</v>
      </c>
      <c r="B279" s="230" t="s">
        <v>322</v>
      </c>
      <c r="C279" s="227">
        <v>4081.058</v>
      </c>
      <c r="D279" s="228">
        <v>4454.858</v>
      </c>
    </row>
    <row r="280" s="218" customFormat="1" ht="22.75" customHeight="1" spans="1:4">
      <c r="A280" s="231">
        <v>2130705</v>
      </c>
      <c r="B280" s="232" t="s">
        <v>323</v>
      </c>
      <c r="C280" s="233">
        <v>4081.058</v>
      </c>
      <c r="D280" s="234">
        <v>4454.858</v>
      </c>
    </row>
    <row r="281" s="218" customFormat="1" ht="22.75" customHeight="1" spans="1:4">
      <c r="A281" s="229">
        <v>21308</v>
      </c>
      <c r="B281" s="230" t="s">
        <v>324</v>
      </c>
      <c r="C281" s="227">
        <v>900</v>
      </c>
      <c r="D281" s="228">
        <v>2367</v>
      </c>
    </row>
    <row r="282" s="218" customFormat="1" ht="22.75" customHeight="1" spans="1:4">
      <c r="A282" s="231">
        <v>2130803</v>
      </c>
      <c r="B282" s="232" t="s">
        <v>325</v>
      </c>
      <c r="C282" s="233">
        <v>900</v>
      </c>
      <c r="D282" s="234">
        <v>2200</v>
      </c>
    </row>
    <row r="283" s="218" customFormat="1" ht="22.75" customHeight="1" spans="1:4">
      <c r="A283" s="231">
        <v>2130899</v>
      </c>
      <c r="B283" s="232" t="s">
        <v>326</v>
      </c>
      <c r="C283" s="233">
        <v>0</v>
      </c>
      <c r="D283" s="234">
        <v>167</v>
      </c>
    </row>
    <row r="284" s="218" customFormat="1" ht="22.75" customHeight="1" spans="1:4">
      <c r="A284" s="229">
        <v>21309</v>
      </c>
      <c r="B284" s="230" t="s">
        <v>327</v>
      </c>
      <c r="C284" s="227">
        <v>569.26</v>
      </c>
      <c r="D284" s="228">
        <v>562.51</v>
      </c>
    </row>
    <row r="285" s="218" customFormat="1" ht="22.75" customHeight="1" spans="1:4">
      <c r="A285" s="231">
        <v>2130999</v>
      </c>
      <c r="B285" s="232" t="s">
        <v>328</v>
      </c>
      <c r="C285" s="233">
        <v>569.26</v>
      </c>
      <c r="D285" s="234">
        <v>562.51</v>
      </c>
    </row>
    <row r="286" s="218" customFormat="1" ht="22.75" customHeight="1" spans="1:4">
      <c r="A286" s="229">
        <v>214</v>
      </c>
      <c r="B286" s="230" t="s">
        <v>329</v>
      </c>
      <c r="C286" s="227">
        <v>8148.122164</v>
      </c>
      <c r="D286" s="228">
        <v>4850.263093</v>
      </c>
    </row>
    <row r="287" s="218" customFormat="1" ht="22.75" customHeight="1" spans="1:4">
      <c r="A287" s="229">
        <v>21401</v>
      </c>
      <c r="B287" s="230" t="s">
        <v>330</v>
      </c>
      <c r="C287" s="227">
        <v>8148.122164</v>
      </c>
      <c r="D287" s="228">
        <v>4850.263093</v>
      </c>
    </row>
    <row r="288" s="218" customFormat="1" ht="22.75" customHeight="1" spans="1:4">
      <c r="A288" s="231">
        <v>2140101</v>
      </c>
      <c r="B288" s="232" t="s">
        <v>105</v>
      </c>
      <c r="C288" s="233">
        <v>303.111097</v>
      </c>
      <c r="D288" s="234">
        <v>389.909237</v>
      </c>
    </row>
    <row r="289" s="218" customFormat="1" ht="22.75" customHeight="1" spans="1:4">
      <c r="A289" s="231">
        <v>2140104</v>
      </c>
      <c r="B289" s="232" t="s">
        <v>331</v>
      </c>
      <c r="C289" s="233">
        <v>4072</v>
      </c>
      <c r="D289" s="234">
        <v>1535.75</v>
      </c>
    </row>
    <row r="290" s="218" customFormat="1" ht="22.75" customHeight="1" spans="1:4">
      <c r="A290" s="231">
        <v>2140106</v>
      </c>
      <c r="B290" s="232" t="s">
        <v>332</v>
      </c>
      <c r="C290" s="233">
        <v>1730.244014</v>
      </c>
      <c r="D290" s="234">
        <v>1933.963294</v>
      </c>
    </row>
    <row r="291" s="218" customFormat="1" ht="22.75" customHeight="1" spans="1:4">
      <c r="A291" s="231">
        <v>2140109</v>
      </c>
      <c r="B291" s="232" t="s">
        <v>333</v>
      </c>
      <c r="C291" s="233">
        <v>10</v>
      </c>
      <c r="D291" s="234">
        <v>10</v>
      </c>
    </row>
    <row r="292" s="218" customFormat="1" ht="22.75" customHeight="1" spans="1:4">
      <c r="A292" s="231">
        <v>2140110</v>
      </c>
      <c r="B292" s="232" t="s">
        <v>334</v>
      </c>
      <c r="C292" s="233">
        <v>75</v>
      </c>
      <c r="D292" s="234">
        <v>75</v>
      </c>
    </row>
    <row r="293" s="218" customFormat="1" ht="22.75" customHeight="1" spans="1:4">
      <c r="A293" s="231">
        <v>2140112</v>
      </c>
      <c r="B293" s="232" t="s">
        <v>335</v>
      </c>
      <c r="C293" s="233">
        <v>787.862968</v>
      </c>
      <c r="D293" s="234">
        <v>729.965111</v>
      </c>
    </row>
    <row r="294" s="218" customFormat="1" ht="22.75" customHeight="1" spans="1:4">
      <c r="A294" s="231">
        <v>2140136</v>
      </c>
      <c r="B294" s="232" t="s">
        <v>336</v>
      </c>
      <c r="C294" s="233">
        <v>149.904085</v>
      </c>
      <c r="D294" s="234">
        <v>155.675451</v>
      </c>
    </row>
    <row r="295" s="218" customFormat="1" ht="22.75" customHeight="1" spans="1:4">
      <c r="A295" s="231">
        <v>2140199</v>
      </c>
      <c r="B295" s="232" t="s">
        <v>337</v>
      </c>
      <c r="C295" s="233">
        <v>20</v>
      </c>
      <c r="D295" s="234">
        <v>20</v>
      </c>
    </row>
    <row r="296" s="218" customFormat="1" ht="22.75" customHeight="1" spans="1:4">
      <c r="A296" s="229">
        <v>216</v>
      </c>
      <c r="B296" s="230" t="s">
        <v>338</v>
      </c>
      <c r="C296" s="227">
        <v>208.490997</v>
      </c>
      <c r="D296" s="228">
        <v>195.827698</v>
      </c>
    </row>
    <row r="297" s="218" customFormat="1" ht="22.75" customHeight="1" spans="1:4">
      <c r="A297" s="229">
        <v>21602</v>
      </c>
      <c r="B297" s="230" t="s">
        <v>339</v>
      </c>
      <c r="C297" s="227">
        <v>208.490997</v>
      </c>
      <c r="D297" s="228">
        <v>195.827698</v>
      </c>
    </row>
    <row r="298" s="218" customFormat="1" ht="22.75" customHeight="1" spans="1:4">
      <c r="A298" s="231">
        <v>2160201</v>
      </c>
      <c r="B298" s="232" t="s">
        <v>105</v>
      </c>
      <c r="C298" s="233">
        <v>183.490997</v>
      </c>
      <c r="D298" s="234">
        <v>195.827698</v>
      </c>
    </row>
    <row r="299" s="218" customFormat="1" ht="22.75" customHeight="1" spans="1:4">
      <c r="A299" s="229">
        <v>217</v>
      </c>
      <c r="B299" s="230" t="s">
        <v>340</v>
      </c>
      <c r="C299" s="227">
        <v>236</v>
      </c>
      <c r="D299" s="228">
        <v>236</v>
      </c>
    </row>
    <row r="300" s="218" customFormat="1" ht="22.75" customHeight="1" spans="1:4">
      <c r="A300" s="229">
        <v>21701</v>
      </c>
      <c r="B300" s="230" t="s">
        <v>341</v>
      </c>
      <c r="C300" s="227">
        <v>221</v>
      </c>
      <c r="D300" s="228">
        <v>221</v>
      </c>
    </row>
    <row r="301" s="218" customFormat="1" ht="22.75" customHeight="1" spans="1:4">
      <c r="A301" s="231">
        <v>2170102</v>
      </c>
      <c r="B301" s="232" t="s">
        <v>106</v>
      </c>
      <c r="C301" s="233">
        <v>221</v>
      </c>
      <c r="D301" s="234">
        <v>221</v>
      </c>
    </row>
    <row r="302" s="218" customFormat="1" ht="22.75" customHeight="1" spans="1:4">
      <c r="A302" s="229">
        <v>21703</v>
      </c>
      <c r="B302" s="230" t="s">
        <v>342</v>
      </c>
      <c r="C302" s="227">
        <v>15</v>
      </c>
      <c r="D302" s="228">
        <v>15</v>
      </c>
    </row>
    <row r="303" s="218" customFormat="1" ht="22.75" customHeight="1" spans="1:4">
      <c r="A303" s="231">
        <v>2170302</v>
      </c>
      <c r="B303" s="232" t="s">
        <v>343</v>
      </c>
      <c r="C303" s="233">
        <v>15</v>
      </c>
      <c r="D303" s="234">
        <v>15</v>
      </c>
    </row>
    <row r="304" s="218" customFormat="1" ht="22.75" customHeight="1" spans="1:4">
      <c r="A304" s="229">
        <v>220</v>
      </c>
      <c r="B304" s="230" t="s">
        <v>344</v>
      </c>
      <c r="C304" s="227">
        <v>3830.37984</v>
      </c>
      <c r="D304" s="228">
        <v>3094.737164</v>
      </c>
    </row>
    <row r="305" s="218" customFormat="1" ht="22.75" customHeight="1" spans="1:4">
      <c r="A305" s="229">
        <v>22001</v>
      </c>
      <c r="B305" s="230" t="s">
        <v>345</v>
      </c>
      <c r="C305" s="227">
        <v>3797.37984</v>
      </c>
      <c r="D305" s="228">
        <v>3061.737164</v>
      </c>
    </row>
    <row r="306" s="218" customFormat="1" ht="22.75" customHeight="1" spans="1:4">
      <c r="A306" s="231">
        <v>2200101</v>
      </c>
      <c r="B306" s="232" t="s">
        <v>105</v>
      </c>
      <c r="C306" s="233">
        <v>3554.57984</v>
      </c>
      <c r="D306" s="234">
        <v>3059.737164</v>
      </c>
    </row>
    <row r="307" s="218" customFormat="1" ht="22.75" customHeight="1" spans="1:4">
      <c r="A307" s="231">
        <v>2200106</v>
      </c>
      <c r="B307" s="232" t="s">
        <v>346</v>
      </c>
      <c r="C307" s="233">
        <v>0</v>
      </c>
      <c r="D307" s="234"/>
    </row>
    <row r="308" s="218" customFormat="1" ht="22.75" customHeight="1" spans="1:4">
      <c r="A308" s="231">
        <v>2200109</v>
      </c>
      <c r="B308" s="232" t="s">
        <v>347</v>
      </c>
      <c r="C308" s="233">
        <v>1.9</v>
      </c>
      <c r="D308" s="234">
        <v>2</v>
      </c>
    </row>
    <row r="309" s="218" customFormat="1" ht="22.75" customHeight="1" spans="1:4">
      <c r="A309" s="229">
        <v>22005</v>
      </c>
      <c r="B309" s="230" t="s">
        <v>348</v>
      </c>
      <c r="C309" s="227">
        <v>33</v>
      </c>
      <c r="D309" s="228">
        <v>33</v>
      </c>
    </row>
    <row r="310" s="218" customFormat="1" ht="22.75" customHeight="1" spans="1:4">
      <c r="A310" s="231">
        <v>2200599</v>
      </c>
      <c r="B310" s="232" t="s">
        <v>349</v>
      </c>
      <c r="C310" s="233">
        <v>33</v>
      </c>
      <c r="D310" s="234">
        <v>33</v>
      </c>
    </row>
    <row r="311" s="218" customFormat="1" ht="22.75" customHeight="1" spans="1:4">
      <c r="A311" s="229">
        <v>221</v>
      </c>
      <c r="B311" s="230" t="s">
        <v>350</v>
      </c>
      <c r="C311" s="227">
        <v>5857.208372</v>
      </c>
      <c r="D311" s="228">
        <v>5145.444883</v>
      </c>
    </row>
    <row r="312" s="218" customFormat="1" ht="22.75" customHeight="1" spans="1:4">
      <c r="A312" s="229">
        <v>22101</v>
      </c>
      <c r="B312" s="230" t="s">
        <v>351</v>
      </c>
      <c r="C312" s="227">
        <v>174.46</v>
      </c>
      <c r="D312" s="228">
        <v>120</v>
      </c>
    </row>
    <row r="313" s="218" customFormat="1" ht="22.75" customHeight="1" spans="1:4">
      <c r="A313" s="231">
        <v>2210105</v>
      </c>
      <c r="B313" s="232" t="s">
        <v>352</v>
      </c>
      <c r="C313" s="233">
        <v>50</v>
      </c>
      <c r="D313" s="234">
        <v>30</v>
      </c>
    </row>
    <row r="314" s="218" customFormat="1" ht="22.75" customHeight="1" spans="1:4">
      <c r="A314" s="229">
        <v>22102</v>
      </c>
      <c r="B314" s="230" t="s">
        <v>353</v>
      </c>
      <c r="C314" s="227">
        <v>4082.748372</v>
      </c>
      <c r="D314" s="228">
        <v>5025.444883</v>
      </c>
    </row>
    <row r="315" s="218" customFormat="1" ht="22.75" customHeight="1" spans="1:4">
      <c r="A315" s="231">
        <v>2210201</v>
      </c>
      <c r="B315" s="232" t="s">
        <v>354</v>
      </c>
      <c r="C315" s="233">
        <v>3990.737772</v>
      </c>
      <c r="D315" s="234">
        <v>4917.444883</v>
      </c>
    </row>
    <row r="316" s="218" customFormat="1" ht="22.75" customHeight="1" spans="1:4">
      <c r="A316" s="231">
        <v>2210203</v>
      </c>
      <c r="B316" s="232" t="s">
        <v>355</v>
      </c>
      <c r="C316" s="233">
        <v>92.0106</v>
      </c>
      <c r="D316" s="234">
        <v>108</v>
      </c>
    </row>
    <row r="317" s="218" customFormat="1" ht="22.75" customHeight="1" spans="1:4">
      <c r="A317" s="229">
        <v>222</v>
      </c>
      <c r="B317" s="230" t="s">
        <v>356</v>
      </c>
      <c r="C317" s="227">
        <v>543</v>
      </c>
      <c r="D317" s="228">
        <v>505.01</v>
      </c>
    </row>
    <row r="318" s="218" customFormat="1" ht="22.75" customHeight="1" spans="1:4">
      <c r="A318" s="229">
        <v>22201</v>
      </c>
      <c r="B318" s="230" t="s">
        <v>357</v>
      </c>
      <c r="C318" s="227">
        <v>543</v>
      </c>
      <c r="D318" s="228">
        <v>505.01</v>
      </c>
    </row>
    <row r="319" s="218" customFormat="1" ht="22.75" customHeight="1" spans="1:4">
      <c r="A319" s="231">
        <v>2220106</v>
      </c>
      <c r="B319" s="232" t="s">
        <v>358</v>
      </c>
      <c r="C319" s="233">
        <v>10</v>
      </c>
      <c r="D319" s="234">
        <v>10</v>
      </c>
    </row>
    <row r="320" s="218" customFormat="1" ht="22.75" customHeight="1" spans="1:4">
      <c r="A320" s="231">
        <v>2220199</v>
      </c>
      <c r="B320" s="232" t="s">
        <v>359</v>
      </c>
      <c r="C320" s="233">
        <v>533</v>
      </c>
      <c r="D320" s="234">
        <v>495.01</v>
      </c>
    </row>
    <row r="321" s="218" customFormat="1" ht="22.75" customHeight="1" spans="1:4">
      <c r="A321" s="229">
        <v>224</v>
      </c>
      <c r="B321" s="230" t="s">
        <v>360</v>
      </c>
      <c r="C321" s="227">
        <v>3609.182002</v>
      </c>
      <c r="D321" s="228">
        <v>1722.715197</v>
      </c>
    </row>
    <row r="322" s="218" customFormat="1" ht="22.75" customHeight="1" spans="1:4">
      <c r="A322" s="229">
        <v>22401</v>
      </c>
      <c r="B322" s="230" t="s">
        <v>361</v>
      </c>
      <c r="C322" s="227">
        <v>2964.782002</v>
      </c>
      <c r="D322" s="228">
        <v>974.315197</v>
      </c>
    </row>
    <row r="323" s="218" customFormat="1" ht="22.75" customHeight="1" spans="1:4">
      <c r="A323" s="231">
        <v>2240101</v>
      </c>
      <c r="B323" s="232" t="s">
        <v>105</v>
      </c>
      <c r="C323" s="233">
        <v>772.222002</v>
      </c>
      <c r="D323" s="234">
        <v>741.355197</v>
      </c>
    </row>
    <row r="324" s="218" customFormat="1" ht="22.75" customHeight="1" spans="1:4">
      <c r="A324" s="231">
        <v>2240102</v>
      </c>
      <c r="B324" s="232" t="s">
        <v>106</v>
      </c>
      <c r="C324" s="233">
        <v>0</v>
      </c>
      <c r="D324" s="234">
        <v>24</v>
      </c>
    </row>
    <row r="325" s="218" customFormat="1" ht="22.75" customHeight="1" spans="1:4">
      <c r="A325" s="231">
        <v>2240104</v>
      </c>
      <c r="B325" s="232" t="s">
        <v>362</v>
      </c>
      <c r="C325" s="233">
        <v>2134.76</v>
      </c>
      <c r="D325" s="234">
        <v>167.86</v>
      </c>
    </row>
    <row r="326" s="218" customFormat="1" ht="22.75" customHeight="1" spans="1:4">
      <c r="A326" s="231">
        <v>2240106</v>
      </c>
      <c r="B326" s="232" t="s">
        <v>363</v>
      </c>
      <c r="C326" s="233">
        <v>12</v>
      </c>
      <c r="D326" s="234">
        <v>14</v>
      </c>
    </row>
    <row r="327" s="218" customFormat="1" ht="22.75" customHeight="1" spans="1:4">
      <c r="A327" s="231">
        <v>2240109</v>
      </c>
      <c r="B327" s="232" t="s">
        <v>364</v>
      </c>
      <c r="C327" s="233">
        <v>23.8</v>
      </c>
      <c r="D327" s="234">
        <v>23.8</v>
      </c>
    </row>
    <row r="328" s="218" customFormat="1" ht="22.75" customHeight="1" spans="1:4">
      <c r="A328" s="231">
        <v>2240199</v>
      </c>
      <c r="B328" s="232" t="s">
        <v>365</v>
      </c>
      <c r="C328" s="233">
        <v>22</v>
      </c>
      <c r="D328" s="234">
        <v>3.3</v>
      </c>
    </row>
    <row r="329" s="218" customFormat="1" ht="22.75" customHeight="1" spans="1:4">
      <c r="A329" s="229">
        <v>22402</v>
      </c>
      <c r="B329" s="230" t="s">
        <v>366</v>
      </c>
      <c r="C329" s="227">
        <v>601.77</v>
      </c>
      <c r="D329" s="228">
        <v>648.4</v>
      </c>
    </row>
    <row r="330" s="218" customFormat="1" ht="22.75" customHeight="1" spans="1:4">
      <c r="A330" s="231">
        <v>2240204</v>
      </c>
      <c r="B330" s="232" t="s">
        <v>367</v>
      </c>
      <c r="C330" s="233">
        <v>543.45</v>
      </c>
      <c r="D330" s="234">
        <v>575.5</v>
      </c>
    </row>
    <row r="331" s="218" customFormat="1" ht="22.75" customHeight="1" spans="1:4">
      <c r="A331" s="231">
        <v>2240299</v>
      </c>
      <c r="B331" s="232" t="s">
        <v>368</v>
      </c>
      <c r="C331" s="233">
        <v>58.32</v>
      </c>
      <c r="D331" s="234">
        <v>72.9</v>
      </c>
    </row>
    <row r="332" s="218" customFormat="1" ht="22.75" customHeight="1" spans="1:4">
      <c r="A332" s="229">
        <v>22406</v>
      </c>
      <c r="B332" s="230" t="s">
        <v>369</v>
      </c>
      <c r="C332" s="227">
        <v>42.63</v>
      </c>
      <c r="D332" s="228">
        <v>100</v>
      </c>
    </row>
    <row r="333" s="218" customFormat="1" ht="22.75" customHeight="1" spans="1:4">
      <c r="A333" s="231">
        <v>2240601</v>
      </c>
      <c r="B333" s="232" t="s">
        <v>370</v>
      </c>
      <c r="C333" s="233">
        <v>42.63</v>
      </c>
      <c r="D333" s="234">
        <v>100</v>
      </c>
    </row>
    <row r="334" s="218" customFormat="1" ht="22.75" customHeight="1" spans="1:4">
      <c r="A334" s="229">
        <v>227</v>
      </c>
      <c r="B334" s="230" t="s">
        <v>371</v>
      </c>
      <c r="C334" s="227">
        <v>3000</v>
      </c>
      <c r="D334" s="228">
        <v>3000</v>
      </c>
    </row>
    <row r="335" s="218" customFormat="1" ht="22.75" customHeight="1" spans="1:4">
      <c r="A335" s="229">
        <v>227</v>
      </c>
      <c r="B335" s="230" t="s">
        <v>372</v>
      </c>
      <c r="C335" s="227">
        <v>3000</v>
      </c>
      <c r="D335" s="228">
        <v>3000</v>
      </c>
    </row>
    <row r="336" s="218" customFormat="1" ht="22.75" customHeight="1" spans="1:4">
      <c r="A336" s="231">
        <v>227</v>
      </c>
      <c r="B336" s="232" t="s">
        <v>373</v>
      </c>
      <c r="C336" s="233">
        <v>3000</v>
      </c>
      <c r="D336" s="234">
        <v>3000</v>
      </c>
    </row>
    <row r="337" s="218" customFormat="1" ht="22.75" customHeight="1" spans="1:4">
      <c r="A337" s="229">
        <v>232</v>
      </c>
      <c r="B337" s="230" t="s">
        <v>374</v>
      </c>
      <c r="C337" s="227">
        <v>4598</v>
      </c>
      <c r="D337" s="228">
        <v>7302</v>
      </c>
    </row>
    <row r="338" s="218" customFormat="1" ht="22.75" customHeight="1" spans="1:4">
      <c r="A338" s="229">
        <v>23203</v>
      </c>
      <c r="B338" s="230" t="s">
        <v>375</v>
      </c>
      <c r="C338" s="227">
        <v>4598</v>
      </c>
      <c r="D338" s="228">
        <v>7302</v>
      </c>
    </row>
    <row r="339" s="218" customFormat="1" ht="22.75" customHeight="1" spans="1:4">
      <c r="A339" s="231">
        <v>2320301</v>
      </c>
      <c r="B339" s="232" t="s">
        <v>376</v>
      </c>
      <c r="C339" s="233">
        <v>4598</v>
      </c>
      <c r="D339" s="234">
        <v>7302</v>
      </c>
    </row>
    <row r="340" s="218" customFormat="1" ht="14.3" customHeight="1" spans="3:4">
      <c r="C340" s="219"/>
      <c r="D340" s="220"/>
    </row>
    <row r="341" s="218" customFormat="1" ht="14.3" customHeight="1" spans="2:4">
      <c r="B341" s="235"/>
      <c r="C341" s="236"/>
      <c r="D341" s="220"/>
    </row>
    <row r="342" s="218" customFormat="1" ht="14.3" customHeight="1" spans="3:4">
      <c r="C342" s="219"/>
      <c r="D342" s="220"/>
    </row>
    <row r="343" s="218" customFormat="1" ht="14.3" customHeight="1" spans="3:4">
      <c r="C343" s="219"/>
      <c r="D343" s="220"/>
    </row>
    <row r="344" s="218" customFormat="1" ht="14.3" customHeight="1" spans="3:4">
      <c r="C344" s="219"/>
      <c r="D344" s="220"/>
    </row>
    <row r="345" s="218" customFormat="1" ht="14.3" customHeight="1" spans="3:4">
      <c r="C345" s="219"/>
      <c r="D345" s="220"/>
    </row>
    <row r="346" s="218" customFormat="1" ht="14.3" customHeight="1" spans="3:4">
      <c r="C346" s="219"/>
      <c r="D346" s="220"/>
    </row>
    <row r="347" s="218" customFormat="1" ht="14.3" customHeight="1" spans="3:4">
      <c r="C347" s="219"/>
      <c r="D347" s="220"/>
    </row>
    <row r="348" s="218" customFormat="1" ht="14.3" customHeight="1" spans="2:4">
      <c r="B348" s="235" t="s">
        <v>86</v>
      </c>
      <c r="C348" s="236"/>
      <c r="D348" s="220"/>
    </row>
  </sheetData>
  <autoFilter xmlns:etc="http://www.wps.cn/officeDocument/2017/etCustomData" ref="A4:D339" etc:filterBottomFollowUsedRange="0">
    <extLst/>
  </autoFilter>
  <mergeCells count="2">
    <mergeCell ref="A2:D2"/>
    <mergeCell ref="A5:B5"/>
  </mergeCells>
  <conditionalFormatting sqref="A$1:A$1048576">
    <cfRule type="cellIs" dxfId="0" priority="1" operator="between">
      <formula>201</formula>
      <formula>1000</formula>
    </cfRule>
  </conditionalFormatting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pane ySplit="4" topLeftCell="A5" activePane="bottomLeft" state="frozen"/>
      <selection/>
      <selection pane="bottomLeft" activeCell="G20" sqref="G20"/>
    </sheetView>
  </sheetViews>
  <sheetFormatPr defaultColWidth="9" defaultRowHeight="14.25" outlineLevelCol="4"/>
  <cols>
    <col min="1" max="2" width="9" style="200"/>
    <col min="3" max="3" width="17.25" style="200" customWidth="1"/>
    <col min="4" max="4" width="38.125" style="200" customWidth="1"/>
    <col min="5" max="5" width="24.75" style="201" customWidth="1"/>
    <col min="6" max="16384" width="9" style="200"/>
  </cols>
  <sheetData>
    <row r="1" ht="24" customHeight="1" spans="1:4">
      <c r="A1" s="202" t="s">
        <v>377</v>
      </c>
      <c r="D1" s="203"/>
    </row>
    <row r="2" s="199" customFormat="1" ht="24" customHeight="1" spans="1:5">
      <c r="A2" s="204" t="s">
        <v>10</v>
      </c>
      <c r="B2" s="204"/>
      <c r="C2" s="204"/>
      <c r="D2" s="204"/>
      <c r="E2" s="204"/>
    </row>
    <row r="3" s="199" customFormat="1" ht="24" customHeight="1" spans="5:5">
      <c r="E3" s="205" t="s">
        <v>46</v>
      </c>
    </row>
    <row r="4" s="199" customFormat="1" ht="24" customHeight="1" spans="1:5">
      <c r="A4" s="206" t="s">
        <v>378</v>
      </c>
      <c r="B4" s="207"/>
      <c r="C4" s="208" t="s">
        <v>98</v>
      </c>
      <c r="D4" s="20" t="s">
        <v>379</v>
      </c>
      <c r="E4" s="20" t="s">
        <v>380</v>
      </c>
    </row>
    <row r="5" s="199" customFormat="1" ht="24" customHeight="1" spans="1:5">
      <c r="A5" s="208" t="s">
        <v>381</v>
      </c>
      <c r="B5" s="208" t="s">
        <v>382</v>
      </c>
      <c r="C5" s="209" t="s">
        <v>383</v>
      </c>
      <c r="D5" s="210" t="s">
        <v>383</v>
      </c>
      <c r="E5" s="211">
        <f>E6+E11+E22+E20+E25+E27</f>
        <v>92050.107356</v>
      </c>
    </row>
    <row r="6" s="199" customFormat="1" ht="24" customHeight="1" spans="1:5">
      <c r="A6" s="212" t="s">
        <v>384</v>
      </c>
      <c r="B6" s="212"/>
      <c r="C6" s="212" t="s">
        <v>384</v>
      </c>
      <c r="D6" s="213" t="s">
        <v>385</v>
      </c>
      <c r="E6" s="211">
        <v>49789.419533</v>
      </c>
    </row>
    <row r="7" s="199" customFormat="1" ht="24" customHeight="1" spans="1:5">
      <c r="A7" s="214" t="s">
        <v>384</v>
      </c>
      <c r="B7" s="214" t="s">
        <v>386</v>
      </c>
      <c r="C7" s="214" t="s">
        <v>387</v>
      </c>
      <c r="D7" s="213" t="s">
        <v>388</v>
      </c>
      <c r="E7" s="215">
        <v>33263.931105</v>
      </c>
    </row>
    <row r="8" s="199" customFormat="1" ht="24" customHeight="1" spans="1:5">
      <c r="A8" s="214" t="s">
        <v>384</v>
      </c>
      <c r="B8" s="214" t="s">
        <v>389</v>
      </c>
      <c r="C8" s="214" t="s">
        <v>390</v>
      </c>
      <c r="D8" s="213" t="s">
        <v>391</v>
      </c>
      <c r="E8" s="215">
        <v>7995.705456</v>
      </c>
    </row>
    <row r="9" s="199" customFormat="1" ht="24" customHeight="1" spans="1:5">
      <c r="A9" s="214" t="s">
        <v>384</v>
      </c>
      <c r="B9" s="214" t="s">
        <v>392</v>
      </c>
      <c r="C9" s="214" t="s">
        <v>393</v>
      </c>
      <c r="D9" s="213" t="s">
        <v>394</v>
      </c>
      <c r="E9" s="215">
        <v>3062.606099</v>
      </c>
    </row>
    <row r="10" s="199" customFormat="1" ht="24" customHeight="1" spans="1:5">
      <c r="A10" s="214" t="s">
        <v>384</v>
      </c>
      <c r="B10" s="214" t="s">
        <v>395</v>
      </c>
      <c r="C10" s="214" t="s">
        <v>396</v>
      </c>
      <c r="D10" s="213" t="s">
        <v>397</v>
      </c>
      <c r="E10" s="215">
        <v>5467.176873</v>
      </c>
    </row>
    <row r="11" s="199" customFormat="1" ht="24" customHeight="1" spans="1:5">
      <c r="A11" s="212" t="s">
        <v>398</v>
      </c>
      <c r="B11" s="212"/>
      <c r="C11" s="212" t="s">
        <v>398</v>
      </c>
      <c r="D11" s="213" t="s">
        <v>399</v>
      </c>
      <c r="E11" s="211">
        <v>6855.925395</v>
      </c>
    </row>
    <row r="12" s="199" customFormat="1" ht="24" customHeight="1" spans="1:5">
      <c r="A12" s="214" t="s">
        <v>398</v>
      </c>
      <c r="B12" s="214" t="s">
        <v>386</v>
      </c>
      <c r="C12" s="214" t="s">
        <v>400</v>
      </c>
      <c r="D12" s="213" t="s">
        <v>401</v>
      </c>
      <c r="E12" s="215">
        <v>6117.425832</v>
      </c>
    </row>
    <row r="13" s="199" customFormat="1" ht="24" customHeight="1" spans="1:5">
      <c r="A13" s="214" t="s">
        <v>398</v>
      </c>
      <c r="B13" s="214" t="s">
        <v>389</v>
      </c>
      <c r="C13" s="214" t="s">
        <v>402</v>
      </c>
      <c r="D13" s="213" t="s">
        <v>403</v>
      </c>
      <c r="E13" s="215">
        <v>119.657863</v>
      </c>
    </row>
    <row r="14" s="199" customFormat="1" ht="24" customHeight="1" spans="1:5">
      <c r="A14" s="214" t="s">
        <v>398</v>
      </c>
      <c r="B14" s="214" t="s">
        <v>392</v>
      </c>
      <c r="C14" s="214" t="s">
        <v>404</v>
      </c>
      <c r="D14" s="213" t="s">
        <v>405</v>
      </c>
      <c r="E14" s="215">
        <v>28.58</v>
      </c>
    </row>
    <row r="15" s="199" customFormat="1" ht="24" customHeight="1" spans="1:5">
      <c r="A15" s="214" t="s">
        <v>398</v>
      </c>
      <c r="B15" s="214" t="s">
        <v>406</v>
      </c>
      <c r="C15" s="214" t="s">
        <v>407</v>
      </c>
      <c r="D15" s="213" t="s">
        <v>408</v>
      </c>
      <c r="E15" s="215">
        <v>61.054</v>
      </c>
    </row>
    <row r="16" s="199" customFormat="1" ht="24" customHeight="1" spans="1:5">
      <c r="A16" s="214" t="s">
        <v>398</v>
      </c>
      <c r="B16" s="214" t="s">
        <v>409</v>
      </c>
      <c r="C16" s="214" t="s">
        <v>410</v>
      </c>
      <c r="D16" s="213" t="s">
        <v>411</v>
      </c>
      <c r="E16" s="215">
        <v>40.75</v>
      </c>
    </row>
    <row r="17" s="199" customFormat="1" ht="24" customHeight="1" spans="1:5">
      <c r="A17" s="214" t="s">
        <v>398</v>
      </c>
      <c r="B17" s="214" t="s">
        <v>412</v>
      </c>
      <c r="C17" s="214" t="s">
        <v>413</v>
      </c>
      <c r="D17" s="213" t="s">
        <v>414</v>
      </c>
      <c r="E17" s="215">
        <v>81.446682</v>
      </c>
    </row>
    <row r="18" s="199" customFormat="1" ht="24" customHeight="1" spans="1:5">
      <c r="A18" s="214" t="s">
        <v>398</v>
      </c>
      <c r="B18" s="214" t="s">
        <v>415</v>
      </c>
      <c r="C18" s="214" t="s">
        <v>416</v>
      </c>
      <c r="D18" s="213" t="s">
        <v>417</v>
      </c>
      <c r="E18" s="215">
        <v>40.48</v>
      </c>
    </row>
    <row r="19" s="199" customFormat="1" ht="24" customHeight="1" spans="1:5">
      <c r="A19" s="214" t="s">
        <v>398</v>
      </c>
      <c r="B19" s="214" t="s">
        <v>395</v>
      </c>
      <c r="C19" s="214" t="s">
        <v>418</v>
      </c>
      <c r="D19" s="213" t="s">
        <v>419</v>
      </c>
      <c r="E19" s="215">
        <v>366.531018</v>
      </c>
    </row>
    <row r="20" s="199" customFormat="1" ht="24" customHeight="1" spans="1:5">
      <c r="A20" s="212" t="s">
        <v>420</v>
      </c>
      <c r="B20" s="212"/>
      <c r="C20" s="212" t="s">
        <v>420</v>
      </c>
      <c r="D20" s="213" t="s">
        <v>421</v>
      </c>
      <c r="E20" s="215">
        <v>47.8794</v>
      </c>
    </row>
    <row r="21" s="199" customFormat="1" ht="24" customHeight="1" spans="1:5">
      <c r="A21" s="214" t="s">
        <v>420</v>
      </c>
      <c r="B21" s="214" t="s">
        <v>409</v>
      </c>
      <c r="C21" s="214" t="s">
        <v>422</v>
      </c>
      <c r="D21" s="213" t="s">
        <v>423</v>
      </c>
      <c r="E21" s="215">
        <v>47.8794</v>
      </c>
    </row>
    <row r="22" s="199" customFormat="1" ht="24" customHeight="1" spans="1:5">
      <c r="A22" s="212" t="s">
        <v>424</v>
      </c>
      <c r="B22" s="212"/>
      <c r="C22" s="212" t="s">
        <v>424</v>
      </c>
      <c r="D22" s="213" t="s">
        <v>425</v>
      </c>
      <c r="E22" s="211">
        <v>32519.73562</v>
      </c>
    </row>
    <row r="23" s="199" customFormat="1" ht="24" customHeight="1" spans="1:5">
      <c r="A23" s="214" t="s">
        <v>424</v>
      </c>
      <c r="B23" s="214" t="s">
        <v>386</v>
      </c>
      <c r="C23" s="214" t="s">
        <v>426</v>
      </c>
      <c r="D23" s="213" t="s">
        <v>427</v>
      </c>
      <c r="E23" s="211">
        <v>31457.198985</v>
      </c>
    </row>
    <row r="24" s="199" customFormat="1" ht="24" customHeight="1" spans="1:5">
      <c r="A24" s="214" t="s">
        <v>424</v>
      </c>
      <c r="B24" s="214" t="s">
        <v>389</v>
      </c>
      <c r="C24" s="214" t="s">
        <v>428</v>
      </c>
      <c r="D24" s="213" t="s">
        <v>429</v>
      </c>
      <c r="E24" s="211">
        <v>1062.536635</v>
      </c>
    </row>
    <row r="25" s="199" customFormat="1" ht="24" customHeight="1" spans="1:5">
      <c r="A25" s="212" t="s">
        <v>430</v>
      </c>
      <c r="B25" s="212"/>
      <c r="C25" s="212" t="s">
        <v>430</v>
      </c>
      <c r="D25" s="213" t="s">
        <v>431</v>
      </c>
      <c r="E25" s="215">
        <v>2</v>
      </c>
    </row>
    <row r="26" s="199" customFormat="1" ht="24" customHeight="1" spans="1:5">
      <c r="A26" s="214" t="s">
        <v>430</v>
      </c>
      <c r="B26" s="214" t="s">
        <v>386</v>
      </c>
      <c r="C26" s="214" t="s">
        <v>432</v>
      </c>
      <c r="D26" s="213" t="s">
        <v>433</v>
      </c>
      <c r="E26" s="215">
        <v>2</v>
      </c>
    </row>
    <row r="27" s="199" customFormat="1" ht="24" customHeight="1" spans="1:5">
      <c r="A27" s="212" t="s">
        <v>434</v>
      </c>
      <c r="B27" s="212"/>
      <c r="C27" s="212" t="s">
        <v>434</v>
      </c>
      <c r="D27" s="213" t="s">
        <v>435</v>
      </c>
      <c r="E27" s="211">
        <v>2835.147408</v>
      </c>
    </row>
    <row r="28" s="199" customFormat="1" ht="24" customHeight="1" spans="1:5">
      <c r="A28" s="214" t="s">
        <v>434</v>
      </c>
      <c r="B28" s="214" t="s">
        <v>386</v>
      </c>
      <c r="C28" s="214" t="s">
        <v>436</v>
      </c>
      <c r="D28" s="213" t="s">
        <v>437</v>
      </c>
      <c r="E28" s="215">
        <v>548.2456</v>
      </c>
    </row>
    <row r="29" s="199" customFormat="1" ht="24" customHeight="1" spans="1:5">
      <c r="A29" s="214" t="s">
        <v>434</v>
      </c>
      <c r="B29" s="214" t="s">
        <v>406</v>
      </c>
      <c r="C29" s="214" t="s">
        <v>438</v>
      </c>
      <c r="D29" s="213" t="s">
        <v>439</v>
      </c>
      <c r="E29" s="211">
        <v>200.888308</v>
      </c>
    </row>
    <row r="30" s="199" customFormat="1" ht="24" customHeight="1" spans="1:5">
      <c r="A30" s="214" t="s">
        <v>434</v>
      </c>
      <c r="B30" s="214" t="s">
        <v>395</v>
      </c>
      <c r="C30" s="214" t="s">
        <v>440</v>
      </c>
      <c r="D30" s="213" t="s">
        <v>441</v>
      </c>
      <c r="E30" s="215">
        <v>2086.0135</v>
      </c>
    </row>
    <row r="31" ht="16" customHeight="1" spans="1:5">
      <c r="A31" s="216" t="s">
        <v>58</v>
      </c>
      <c r="B31" s="216"/>
      <c r="C31" s="216"/>
      <c r="D31" s="119"/>
      <c r="E31" s="217"/>
    </row>
  </sheetData>
  <mergeCells count="4">
    <mergeCell ref="A2:E2"/>
    <mergeCell ref="A4:B4"/>
    <mergeCell ref="A31:C31"/>
    <mergeCell ref="D31:E31"/>
  </mergeCells>
  <printOptions horizontalCentered="1"/>
  <pageMargins left="0.94375" right="0.747916666666667" top="0.984027777777778" bottom="0.984027777777778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2"/>
  <sheetViews>
    <sheetView workbookViewId="0">
      <pane ySplit="5" topLeftCell="A14" activePane="bottomLeft" state="frozen"/>
      <selection/>
      <selection pane="bottomLeft" activeCell="D12" sqref="D12"/>
    </sheetView>
  </sheetViews>
  <sheetFormatPr defaultColWidth="9" defaultRowHeight="14.25" outlineLevelCol="3"/>
  <cols>
    <col min="1" max="1" width="50.25" style="178" customWidth="1"/>
    <col min="2" max="2" width="12.875" style="180" customWidth="1"/>
    <col min="3" max="3" width="38.375" style="178" customWidth="1"/>
    <col min="4" max="4" width="12.875" style="181" customWidth="1"/>
    <col min="5" max="16375" width="9" style="178"/>
    <col min="16376" max="16378" width="9" style="182"/>
    <col min="16379" max="16384" width="9" style="183"/>
  </cols>
  <sheetData>
    <row r="1" s="178" customFormat="1" ht="18" customHeight="1" spans="1:4">
      <c r="A1" s="178" t="s">
        <v>442</v>
      </c>
      <c r="B1" s="180"/>
      <c r="D1" s="181"/>
    </row>
    <row r="2" s="179" customFormat="1" ht="20.25" spans="1:4">
      <c r="A2" s="184" t="s">
        <v>12</v>
      </c>
      <c r="B2" s="185"/>
      <c r="C2" s="184"/>
      <c r="D2" s="184"/>
    </row>
    <row r="3" s="178" customFormat="1" ht="20.25" customHeight="1" spans="1:4">
      <c r="A3" s="179"/>
      <c r="B3" s="180"/>
      <c r="D3" s="181" t="s">
        <v>46</v>
      </c>
    </row>
    <row r="4" s="178" customFormat="1" ht="21" customHeight="1" spans="1:4">
      <c r="A4" s="186" t="s">
        <v>443</v>
      </c>
      <c r="B4" s="186"/>
      <c r="C4" s="186" t="s">
        <v>444</v>
      </c>
      <c r="D4" s="186"/>
    </row>
    <row r="5" s="178" customFormat="1" ht="30" customHeight="1" spans="1:4">
      <c r="A5" s="186" t="s">
        <v>445</v>
      </c>
      <c r="B5" s="186" t="s">
        <v>446</v>
      </c>
      <c r="C5" s="186" t="s">
        <v>445</v>
      </c>
      <c r="D5" s="186" t="s">
        <v>446</v>
      </c>
    </row>
    <row r="6" s="178" customFormat="1" ht="20.1" customHeight="1" spans="1:4">
      <c r="A6" s="187" t="s">
        <v>447</v>
      </c>
      <c r="B6" s="65">
        <v>50400</v>
      </c>
      <c r="C6" s="187" t="s">
        <v>448</v>
      </c>
      <c r="D6" s="65">
        <v>221754</v>
      </c>
    </row>
    <row r="7" s="178" customFormat="1" ht="20.1" customHeight="1" spans="1:4">
      <c r="A7" s="188" t="s">
        <v>449</v>
      </c>
      <c r="B7" s="189">
        <f>B8</f>
        <v>177112</v>
      </c>
      <c r="C7" s="188" t="s">
        <v>450</v>
      </c>
      <c r="D7" s="189">
        <f>D8</f>
        <v>5758</v>
      </c>
    </row>
    <row r="8" s="178" customFormat="1" ht="20.1" customHeight="1" spans="1:4">
      <c r="A8" s="190" t="s">
        <v>451</v>
      </c>
      <c r="B8" s="189">
        <f>B9+B16+B59</f>
        <v>177112</v>
      </c>
      <c r="C8" s="190" t="s">
        <v>452</v>
      </c>
      <c r="D8" s="191">
        <f>SUM(D9:D10)</f>
        <v>5758</v>
      </c>
    </row>
    <row r="9" s="178" customFormat="1" ht="20.1" customHeight="1" spans="1:4">
      <c r="A9" s="190" t="s">
        <v>453</v>
      </c>
      <c r="B9" s="189">
        <f>SUM(B10:B15)</f>
        <v>3066</v>
      </c>
      <c r="C9" s="190" t="s">
        <v>454</v>
      </c>
      <c r="D9" s="192"/>
    </row>
    <row r="10" s="178" customFormat="1" ht="20.1" customHeight="1" spans="1:4">
      <c r="A10" s="193" t="s">
        <v>455</v>
      </c>
      <c r="B10" s="194">
        <v>34</v>
      </c>
      <c r="C10" s="190" t="s">
        <v>456</v>
      </c>
      <c r="D10" s="192">
        <v>5758</v>
      </c>
    </row>
    <row r="11" s="178" customFormat="1" ht="20.1" customHeight="1" spans="1:4">
      <c r="A11" s="193" t="s">
        <v>457</v>
      </c>
      <c r="B11" s="194">
        <v>667</v>
      </c>
      <c r="C11" s="190"/>
      <c r="D11" s="194"/>
    </row>
    <row r="12" s="178" customFormat="1" ht="20.1" customHeight="1" spans="1:4">
      <c r="A12" s="193" t="s">
        <v>458</v>
      </c>
      <c r="B12" s="194">
        <v>432</v>
      </c>
      <c r="C12" s="195" t="s">
        <v>459</v>
      </c>
      <c r="D12" s="192"/>
    </row>
    <row r="13" s="178" customFormat="1" ht="20.1" customHeight="1" spans="1:4">
      <c r="A13" s="193" t="s">
        <v>460</v>
      </c>
      <c r="B13" s="194"/>
      <c r="C13" s="172" t="s">
        <v>461</v>
      </c>
      <c r="D13" s="192"/>
    </row>
    <row r="14" s="178" customFormat="1" ht="20.1" customHeight="1" spans="1:4">
      <c r="A14" s="193" t="s">
        <v>462</v>
      </c>
      <c r="B14" s="192">
        <v>289</v>
      </c>
      <c r="C14" s="172" t="s">
        <v>463</v>
      </c>
      <c r="D14" s="192"/>
    </row>
    <row r="15" s="178" customFormat="1" ht="20.1" customHeight="1" spans="1:4">
      <c r="A15" s="193" t="s">
        <v>464</v>
      </c>
      <c r="B15" s="192">
        <v>1644</v>
      </c>
      <c r="C15" s="172" t="s">
        <v>465</v>
      </c>
      <c r="D15" s="192"/>
    </row>
    <row r="16" s="178" customFormat="1" ht="20.1" customHeight="1" spans="1:4">
      <c r="A16" s="193" t="s">
        <v>466</v>
      </c>
      <c r="B16" s="186">
        <f>SUM(B17:B58)</f>
        <v>154866</v>
      </c>
      <c r="C16" s="172" t="s">
        <v>467</v>
      </c>
      <c r="D16" s="192"/>
    </row>
    <row r="17" s="178" customFormat="1" ht="20.1" customHeight="1" spans="1:4">
      <c r="A17" s="193" t="s">
        <v>468</v>
      </c>
      <c r="B17" s="191">
        <v>3955</v>
      </c>
      <c r="C17" s="172" t="s">
        <v>469</v>
      </c>
      <c r="D17" s="192"/>
    </row>
    <row r="18" s="178" customFormat="1" ht="20.1" customHeight="1" spans="1:4">
      <c r="A18" s="193" t="s">
        <v>470</v>
      </c>
      <c r="B18" s="191">
        <v>46750</v>
      </c>
      <c r="C18" s="172" t="s">
        <v>471</v>
      </c>
      <c r="D18" s="192"/>
    </row>
    <row r="19" s="178" customFormat="1" ht="20.1" customHeight="1" spans="1:4">
      <c r="A19" s="196" t="s">
        <v>472</v>
      </c>
      <c r="B19" s="197">
        <v>15000</v>
      </c>
      <c r="C19" s="172" t="s">
        <v>473</v>
      </c>
      <c r="D19" s="192"/>
    </row>
    <row r="20" s="178" customFormat="1" ht="20.1" customHeight="1" spans="1:4">
      <c r="A20" s="196" t="s">
        <v>474</v>
      </c>
      <c r="B20" s="197">
        <v>13240</v>
      </c>
      <c r="C20" s="172" t="s">
        <v>475</v>
      </c>
      <c r="D20" s="192"/>
    </row>
    <row r="21" s="178" customFormat="1" ht="20.1" customHeight="1" spans="1:4">
      <c r="A21" s="196" t="s">
        <v>476</v>
      </c>
      <c r="B21" s="197"/>
      <c r="C21" s="172"/>
      <c r="D21" s="192"/>
    </row>
    <row r="22" s="178" customFormat="1" ht="20.1" customHeight="1" spans="1:4">
      <c r="A22" s="196" t="s">
        <v>477</v>
      </c>
      <c r="B22" s="197"/>
      <c r="C22" s="173" t="s">
        <v>478</v>
      </c>
      <c r="D22" s="192"/>
    </row>
    <row r="23" s="178" customFormat="1" ht="20.1" customHeight="1" spans="1:4">
      <c r="A23" s="196" t="s">
        <v>479</v>
      </c>
      <c r="B23" s="197">
        <v>16</v>
      </c>
      <c r="C23" s="172" t="s">
        <v>480</v>
      </c>
      <c r="D23" s="192"/>
    </row>
    <row r="24" s="178" customFormat="1" ht="20.1" customHeight="1" spans="1:4">
      <c r="A24" s="196" t="s">
        <v>481</v>
      </c>
      <c r="B24" s="197"/>
      <c r="C24" s="172" t="s">
        <v>482</v>
      </c>
      <c r="D24" s="192"/>
    </row>
    <row r="25" s="178" customFormat="1" ht="20.1" customHeight="1" spans="1:4">
      <c r="A25" s="196" t="s">
        <v>483</v>
      </c>
      <c r="B25" s="197"/>
      <c r="C25" s="172" t="s">
        <v>484</v>
      </c>
      <c r="D25" s="192"/>
    </row>
    <row r="26" s="178" customFormat="1" ht="20.1" customHeight="1" spans="1:4">
      <c r="A26" s="196" t="s">
        <v>485</v>
      </c>
      <c r="B26" s="197"/>
      <c r="C26" s="172" t="s">
        <v>486</v>
      </c>
      <c r="D26" s="192"/>
    </row>
    <row r="27" s="178" customFormat="1" ht="20.1" customHeight="1" spans="1:4">
      <c r="A27" s="196" t="s">
        <v>487</v>
      </c>
      <c r="B27" s="197"/>
      <c r="C27" s="172" t="s">
        <v>488</v>
      </c>
      <c r="D27" s="192"/>
    </row>
    <row r="28" s="178" customFormat="1" ht="20.1" customHeight="1" spans="1:4">
      <c r="A28" s="193" t="s">
        <v>489</v>
      </c>
      <c r="B28" s="191"/>
      <c r="C28" s="172" t="s">
        <v>490</v>
      </c>
      <c r="D28" s="192"/>
    </row>
    <row r="29" s="178" customFormat="1" ht="20.1" customHeight="1" spans="1:4">
      <c r="A29" s="196" t="s">
        <v>491</v>
      </c>
      <c r="B29" s="197"/>
      <c r="C29" s="174" t="s">
        <v>492</v>
      </c>
      <c r="D29" s="192"/>
    </row>
    <row r="30" s="178" customFormat="1" ht="20.1" customHeight="1" spans="1:4">
      <c r="A30" s="196" t="s">
        <v>493</v>
      </c>
      <c r="B30" s="197">
        <v>1218</v>
      </c>
      <c r="C30" s="174" t="s">
        <v>494</v>
      </c>
      <c r="D30" s="192"/>
    </row>
    <row r="31" s="178" customFormat="1" ht="20.1" customHeight="1" spans="1:4">
      <c r="A31" s="196" t="s">
        <v>495</v>
      </c>
      <c r="B31" s="197">
        <v>6526</v>
      </c>
      <c r="C31" s="174" t="s">
        <v>496</v>
      </c>
      <c r="D31" s="192"/>
    </row>
    <row r="32" s="178" customFormat="1" ht="20.1" customHeight="1" spans="1:4">
      <c r="A32" s="196" t="s">
        <v>497</v>
      </c>
      <c r="B32" s="197">
        <v>6151</v>
      </c>
      <c r="C32" s="173" t="s">
        <v>498</v>
      </c>
      <c r="D32" s="192"/>
    </row>
    <row r="33" s="178" customFormat="1" ht="20.1" customHeight="1" spans="1:4">
      <c r="A33" s="196" t="s">
        <v>499</v>
      </c>
      <c r="B33" s="197">
        <v>140</v>
      </c>
      <c r="C33" s="174" t="s">
        <v>500</v>
      </c>
      <c r="D33" s="192"/>
    </row>
    <row r="34" s="178" customFormat="1" ht="20.1" customHeight="1" spans="1:4">
      <c r="A34" s="196" t="s">
        <v>501</v>
      </c>
      <c r="B34" s="197"/>
      <c r="C34" s="174" t="s">
        <v>502</v>
      </c>
      <c r="D34" s="192"/>
    </row>
    <row r="35" s="178" customFormat="1" ht="20.1" customHeight="1" spans="1:4">
      <c r="A35" s="196" t="s">
        <v>503</v>
      </c>
      <c r="B35" s="197"/>
      <c r="C35" s="174" t="s">
        <v>504</v>
      </c>
      <c r="D35" s="192"/>
    </row>
    <row r="36" s="178" customFormat="1" ht="20.1" customHeight="1" spans="1:4">
      <c r="A36" s="196" t="s">
        <v>505</v>
      </c>
      <c r="B36" s="197">
        <v>8500</v>
      </c>
      <c r="C36" s="174" t="s">
        <v>506</v>
      </c>
      <c r="D36" s="192"/>
    </row>
    <row r="37" s="178" customFormat="1" ht="20.1" customHeight="1" spans="1:4">
      <c r="A37" s="196" t="s">
        <v>507</v>
      </c>
      <c r="B37" s="197"/>
      <c r="C37" s="172" t="s">
        <v>508</v>
      </c>
      <c r="D37" s="192"/>
    </row>
    <row r="38" s="178" customFormat="1" ht="20.1" customHeight="1" spans="1:4">
      <c r="A38" s="196" t="s">
        <v>509</v>
      </c>
      <c r="B38" s="197"/>
      <c r="C38" s="172" t="s">
        <v>510</v>
      </c>
      <c r="D38" s="192"/>
    </row>
    <row r="39" s="178" customFormat="1" ht="20.1" customHeight="1" spans="1:4">
      <c r="A39" s="196" t="s">
        <v>511</v>
      </c>
      <c r="B39" s="197"/>
      <c r="C39" s="172" t="s">
        <v>512</v>
      </c>
      <c r="D39" s="192"/>
    </row>
    <row r="40" s="178" customFormat="1" ht="20.1" customHeight="1" spans="1:4">
      <c r="A40" s="196" t="s">
        <v>513</v>
      </c>
      <c r="B40" s="197">
        <v>770</v>
      </c>
      <c r="C40" s="172" t="s">
        <v>514</v>
      </c>
      <c r="D40" s="192"/>
    </row>
    <row r="41" s="178" customFormat="1" ht="20.1" customHeight="1" spans="1:4">
      <c r="A41" s="196" t="s">
        <v>515</v>
      </c>
      <c r="B41" s="197">
        <v>10930</v>
      </c>
      <c r="C41" s="172" t="s">
        <v>516</v>
      </c>
      <c r="D41" s="192"/>
    </row>
    <row r="42" s="178" customFormat="1" ht="20.1" customHeight="1" spans="1:4">
      <c r="A42" s="196" t="s">
        <v>517</v>
      </c>
      <c r="B42" s="197">
        <v>50</v>
      </c>
      <c r="C42" s="172" t="s">
        <v>518</v>
      </c>
      <c r="D42" s="192"/>
    </row>
    <row r="43" s="178" customFormat="1" ht="20.1" customHeight="1" spans="1:4">
      <c r="A43" s="196" t="s">
        <v>519</v>
      </c>
      <c r="B43" s="197">
        <v>500</v>
      </c>
      <c r="C43" s="172" t="s">
        <v>520</v>
      </c>
      <c r="D43" s="192"/>
    </row>
    <row r="44" s="178" customFormat="1" ht="20.1" customHeight="1" spans="1:4">
      <c r="A44" s="196" t="s">
        <v>521</v>
      </c>
      <c r="B44" s="197">
        <v>17000</v>
      </c>
      <c r="C44" s="172" t="s">
        <v>522</v>
      </c>
      <c r="D44" s="192"/>
    </row>
    <row r="45" s="178" customFormat="1" ht="20.1" customHeight="1" spans="1:4">
      <c r="A45" s="196" t="s">
        <v>523</v>
      </c>
      <c r="B45" s="197">
        <v>5200</v>
      </c>
      <c r="C45" s="172" t="s">
        <v>524</v>
      </c>
      <c r="D45" s="192"/>
    </row>
    <row r="46" s="178" customFormat="1" ht="20.1" customHeight="1" spans="1:4">
      <c r="A46" s="196" t="s">
        <v>525</v>
      </c>
      <c r="B46" s="197">
        <v>370</v>
      </c>
      <c r="C46" s="172" t="s">
        <v>526</v>
      </c>
      <c r="D46" s="192"/>
    </row>
    <row r="47" s="178" customFormat="1" ht="20.1" customHeight="1" spans="1:4">
      <c r="A47" s="196" t="s">
        <v>527</v>
      </c>
      <c r="B47" s="197"/>
      <c r="C47" s="172" t="s">
        <v>528</v>
      </c>
      <c r="D47" s="192"/>
    </row>
    <row r="48" s="178" customFormat="1" ht="20.1" customHeight="1" spans="1:4">
      <c r="A48" s="196" t="s">
        <v>529</v>
      </c>
      <c r="B48" s="197">
        <v>13130</v>
      </c>
      <c r="C48" s="172" t="s">
        <v>530</v>
      </c>
      <c r="D48" s="192"/>
    </row>
    <row r="49" s="178" customFormat="1" ht="20.1" customHeight="1" spans="1:4">
      <c r="A49" s="196" t="s">
        <v>531</v>
      </c>
      <c r="B49" s="197">
        <v>2030</v>
      </c>
      <c r="C49" s="172" t="s">
        <v>532</v>
      </c>
      <c r="D49" s="192"/>
    </row>
    <row r="50" s="178" customFormat="1" ht="20.1" customHeight="1" spans="1:4">
      <c r="A50" s="196" t="s">
        <v>533</v>
      </c>
      <c r="B50" s="197"/>
      <c r="C50" s="172" t="s">
        <v>534</v>
      </c>
      <c r="D50" s="192"/>
    </row>
    <row r="51" s="178" customFormat="1" ht="20.1" customHeight="1" spans="1:4">
      <c r="A51" s="196" t="s">
        <v>535</v>
      </c>
      <c r="B51" s="197"/>
      <c r="C51" s="174" t="s">
        <v>536</v>
      </c>
      <c r="D51" s="192"/>
    </row>
    <row r="52" s="178" customFormat="1" ht="20.1" customHeight="1" spans="1:4">
      <c r="A52" s="196" t="s">
        <v>537</v>
      </c>
      <c r="B52" s="197"/>
      <c r="C52" s="174" t="s">
        <v>538</v>
      </c>
      <c r="D52" s="192"/>
    </row>
    <row r="53" s="178" customFormat="1" ht="20.1" customHeight="1" spans="1:4">
      <c r="A53" s="196" t="s">
        <v>539</v>
      </c>
      <c r="B53" s="197"/>
      <c r="C53" s="174" t="s">
        <v>540</v>
      </c>
      <c r="D53" s="192"/>
    </row>
    <row r="54" s="178" customFormat="1" ht="20.1" customHeight="1" spans="1:4">
      <c r="A54" s="196" t="s">
        <v>541</v>
      </c>
      <c r="B54" s="197">
        <v>780</v>
      </c>
      <c r="C54" s="174" t="s">
        <v>542</v>
      </c>
      <c r="D54" s="192"/>
    </row>
    <row r="55" s="178" customFormat="1" ht="20.1" customHeight="1" spans="1:4">
      <c r="A55" s="196" t="s">
        <v>543</v>
      </c>
      <c r="B55" s="197">
        <v>150</v>
      </c>
      <c r="C55" s="174" t="s">
        <v>544</v>
      </c>
      <c r="D55" s="192"/>
    </row>
    <row r="56" s="178" customFormat="1" ht="20.1" customHeight="1" spans="1:4">
      <c r="A56" s="196" t="s">
        <v>545</v>
      </c>
      <c r="B56" s="197">
        <v>660</v>
      </c>
      <c r="C56" s="174" t="s">
        <v>546</v>
      </c>
      <c r="D56" s="192"/>
    </row>
    <row r="57" s="178" customFormat="1" ht="20.1" customHeight="1" spans="1:4">
      <c r="A57" s="196" t="s">
        <v>547</v>
      </c>
      <c r="B57" s="197"/>
      <c r="C57" s="174" t="s">
        <v>548</v>
      </c>
      <c r="D57" s="192"/>
    </row>
    <row r="58" s="178" customFormat="1" ht="20.1" customHeight="1" spans="1:4">
      <c r="A58" s="196" t="s">
        <v>549</v>
      </c>
      <c r="B58" s="197">
        <v>1800</v>
      </c>
      <c r="C58" s="172" t="s">
        <v>550</v>
      </c>
      <c r="D58" s="192"/>
    </row>
    <row r="59" s="178" customFormat="1" ht="20.1" customHeight="1" spans="1:4">
      <c r="A59" s="196" t="s">
        <v>551</v>
      </c>
      <c r="B59" s="192">
        <f>SUM(B60:B82)</f>
        <v>19180</v>
      </c>
      <c r="C59" s="196" t="s">
        <v>373</v>
      </c>
      <c r="D59" s="192"/>
    </row>
    <row r="60" s="178" customFormat="1" ht="20.1" customHeight="1" spans="1:4">
      <c r="A60" s="196" t="s">
        <v>552</v>
      </c>
      <c r="B60" s="197"/>
      <c r="C60" s="196" t="s">
        <v>550</v>
      </c>
      <c r="D60" s="192"/>
    </row>
    <row r="61" s="178" customFormat="1" ht="20.1" customHeight="1" spans="1:4">
      <c r="A61" s="196" t="s">
        <v>553</v>
      </c>
      <c r="B61" s="197">
        <v>580</v>
      </c>
      <c r="C61" s="196" t="s">
        <v>554</v>
      </c>
      <c r="D61" s="192"/>
    </row>
    <row r="62" s="178" customFormat="1" ht="20.1" customHeight="1" spans="1:4">
      <c r="A62" s="196" t="s">
        <v>555</v>
      </c>
      <c r="B62" s="197"/>
      <c r="C62" s="190" t="s">
        <v>86</v>
      </c>
      <c r="D62" s="192"/>
    </row>
    <row r="63" s="178" customFormat="1" ht="20.1" customHeight="1" spans="1:4">
      <c r="A63" s="196" t="s">
        <v>556</v>
      </c>
      <c r="B63" s="197">
        <v>40</v>
      </c>
      <c r="C63" s="190" t="s">
        <v>86</v>
      </c>
      <c r="D63" s="192"/>
    </row>
    <row r="64" s="178" customFormat="1" ht="20.1" customHeight="1" spans="1:4">
      <c r="A64" s="196" t="s">
        <v>557</v>
      </c>
      <c r="B64" s="197">
        <v>3487</v>
      </c>
      <c r="C64" s="190" t="s">
        <v>86</v>
      </c>
      <c r="D64" s="192"/>
    </row>
    <row r="65" s="178" customFormat="1" ht="20.1" customHeight="1" spans="1:4">
      <c r="A65" s="196" t="s">
        <v>558</v>
      </c>
      <c r="B65" s="197">
        <v>30</v>
      </c>
      <c r="C65" s="190" t="s">
        <v>86</v>
      </c>
      <c r="D65" s="192"/>
    </row>
    <row r="66" s="178" customFormat="1" ht="20.1" customHeight="1" spans="1:4">
      <c r="A66" s="196" t="s">
        <v>559</v>
      </c>
      <c r="B66" s="197">
        <v>40</v>
      </c>
      <c r="C66" s="190" t="s">
        <v>86</v>
      </c>
      <c r="D66" s="192"/>
    </row>
    <row r="67" s="178" customFormat="1" ht="20.1" customHeight="1" spans="1:4">
      <c r="A67" s="196" t="s">
        <v>560</v>
      </c>
      <c r="B67" s="197">
        <v>435</v>
      </c>
      <c r="C67" s="190" t="s">
        <v>86</v>
      </c>
      <c r="D67" s="192"/>
    </row>
    <row r="68" s="178" customFormat="1" ht="20.1" customHeight="1" spans="1:4">
      <c r="A68" s="196" t="s">
        <v>561</v>
      </c>
      <c r="B68" s="197">
        <v>720</v>
      </c>
      <c r="C68" s="190" t="s">
        <v>86</v>
      </c>
      <c r="D68" s="192"/>
    </row>
    <row r="69" s="178" customFormat="1" ht="20.1" customHeight="1" spans="1:4">
      <c r="A69" s="196" t="s">
        <v>562</v>
      </c>
      <c r="B69" s="197">
        <v>3204</v>
      </c>
      <c r="C69" s="190" t="s">
        <v>86</v>
      </c>
      <c r="D69" s="192"/>
    </row>
    <row r="70" s="178" customFormat="1" ht="20.1" customHeight="1" spans="1:4">
      <c r="A70" s="196" t="s">
        <v>563</v>
      </c>
      <c r="B70" s="197">
        <v>1623</v>
      </c>
      <c r="C70" s="190" t="s">
        <v>86</v>
      </c>
      <c r="D70" s="192"/>
    </row>
    <row r="71" s="178" customFormat="1" ht="20.1" customHeight="1" spans="1:4">
      <c r="A71" s="196" t="s">
        <v>564</v>
      </c>
      <c r="B71" s="197">
        <v>5469</v>
      </c>
      <c r="C71" s="190" t="s">
        <v>86</v>
      </c>
      <c r="D71" s="192"/>
    </row>
    <row r="72" s="178" customFormat="1" ht="20.1" customHeight="1" spans="1:4">
      <c r="A72" s="196" t="s">
        <v>565</v>
      </c>
      <c r="B72" s="197">
        <v>1180</v>
      </c>
      <c r="C72" s="190" t="s">
        <v>86</v>
      </c>
      <c r="D72" s="192"/>
    </row>
    <row r="73" s="178" customFormat="1" ht="20.1" customHeight="1" spans="1:4">
      <c r="A73" s="196" t="s">
        <v>566</v>
      </c>
      <c r="B73" s="197">
        <v>370</v>
      </c>
      <c r="C73" s="190" t="s">
        <v>86</v>
      </c>
      <c r="D73" s="192"/>
    </row>
    <row r="74" s="178" customFormat="1" ht="20.1" customHeight="1" spans="1:4">
      <c r="A74" s="196" t="s">
        <v>567</v>
      </c>
      <c r="B74" s="197">
        <v>120</v>
      </c>
      <c r="C74" s="190" t="s">
        <v>86</v>
      </c>
      <c r="D74" s="192"/>
    </row>
    <row r="75" s="178" customFormat="1" ht="20.1" customHeight="1" spans="1:4">
      <c r="A75" s="196" t="s">
        <v>568</v>
      </c>
      <c r="B75" s="197">
        <v>130</v>
      </c>
      <c r="C75" s="190" t="s">
        <v>86</v>
      </c>
      <c r="D75" s="192"/>
    </row>
    <row r="76" s="178" customFormat="1" ht="20.1" customHeight="1" spans="1:4">
      <c r="A76" s="196" t="s">
        <v>569</v>
      </c>
      <c r="B76" s="197">
        <v>270</v>
      </c>
      <c r="C76" s="196" t="s">
        <v>86</v>
      </c>
      <c r="D76" s="192"/>
    </row>
    <row r="77" s="178" customFormat="1" ht="20.1" customHeight="1" spans="1:4">
      <c r="A77" s="196" t="s">
        <v>570</v>
      </c>
      <c r="B77" s="197">
        <v>986</v>
      </c>
      <c r="C77" s="196" t="s">
        <v>86</v>
      </c>
      <c r="D77" s="192"/>
    </row>
    <row r="78" s="178" customFormat="1" ht="20.1" customHeight="1" spans="1:4">
      <c r="A78" s="196" t="s">
        <v>571</v>
      </c>
      <c r="B78" s="197">
        <v>96</v>
      </c>
      <c r="C78" s="196" t="s">
        <v>86</v>
      </c>
      <c r="D78" s="192"/>
    </row>
    <row r="79" s="178" customFormat="1" ht="20.1" customHeight="1" spans="1:4">
      <c r="A79" s="196" t="s">
        <v>572</v>
      </c>
      <c r="B79" s="197">
        <v>190</v>
      </c>
      <c r="C79" s="196"/>
      <c r="D79" s="192"/>
    </row>
    <row r="80" s="178" customFormat="1" ht="20.1" customHeight="1" spans="1:4">
      <c r="A80" s="196" t="s">
        <v>573</v>
      </c>
      <c r="B80" s="192">
        <v>210</v>
      </c>
      <c r="C80" s="196" t="s">
        <v>86</v>
      </c>
      <c r="D80" s="192"/>
    </row>
    <row r="81" s="178" customFormat="1" ht="20.1" customHeight="1" spans="1:4">
      <c r="A81" s="196"/>
      <c r="B81" s="192"/>
      <c r="C81" s="196"/>
      <c r="D81" s="192"/>
    </row>
    <row r="82" s="178" customFormat="1" ht="20.1" customHeight="1" spans="1:4">
      <c r="A82" s="196"/>
      <c r="B82" s="192"/>
      <c r="C82" s="196" t="s">
        <v>86</v>
      </c>
      <c r="D82" s="192"/>
    </row>
    <row r="83" s="178" customFormat="1" ht="20.1" customHeight="1" spans="1:4">
      <c r="A83" s="193" t="s">
        <v>574</v>
      </c>
      <c r="B83" s="192"/>
      <c r="C83" s="190" t="s">
        <v>575</v>
      </c>
      <c r="D83" s="192"/>
    </row>
    <row r="84" s="178" customFormat="1" ht="20.1" customHeight="1" spans="1:4">
      <c r="A84" s="193" t="s">
        <v>576</v>
      </c>
      <c r="B84" s="191"/>
      <c r="C84" s="193" t="s">
        <v>577</v>
      </c>
      <c r="D84" s="194"/>
    </row>
    <row r="85" s="178" customFormat="1" ht="20.1" customHeight="1" spans="1:4">
      <c r="A85" s="193" t="s">
        <v>578</v>
      </c>
      <c r="B85" s="192"/>
      <c r="C85" s="193" t="s">
        <v>579</v>
      </c>
      <c r="D85" s="192"/>
    </row>
    <row r="86" s="178" customFormat="1" ht="20.1" customHeight="1" spans="1:4">
      <c r="A86" s="193" t="s">
        <v>580</v>
      </c>
      <c r="B86" s="192"/>
      <c r="C86" s="193" t="s">
        <v>581</v>
      </c>
      <c r="D86" s="192"/>
    </row>
    <row r="87" s="178" customFormat="1" ht="20.1" customHeight="1" spans="1:4">
      <c r="A87" s="193" t="s">
        <v>582</v>
      </c>
      <c r="B87" s="192"/>
      <c r="C87" s="190" t="s">
        <v>583</v>
      </c>
      <c r="D87" s="192"/>
    </row>
    <row r="88" s="178" customFormat="1" ht="19.5" customHeight="1" spans="1:4">
      <c r="A88" s="193" t="s">
        <v>584</v>
      </c>
      <c r="B88" s="192"/>
      <c r="C88" s="193"/>
      <c r="D88" s="192"/>
    </row>
    <row r="89" s="178" customFormat="1" ht="20.1" customHeight="1" spans="1:4">
      <c r="A89" s="193" t="s">
        <v>585</v>
      </c>
      <c r="B89" s="194"/>
      <c r="C89" s="193"/>
      <c r="D89" s="192"/>
    </row>
    <row r="90" s="178" customFormat="1" ht="20.1" customHeight="1" spans="1:4">
      <c r="A90" s="193" t="s">
        <v>586</v>
      </c>
      <c r="B90" s="192"/>
      <c r="C90" s="193"/>
      <c r="D90" s="192"/>
    </row>
    <row r="91" s="178" customFormat="1" ht="20.1" customHeight="1" spans="1:4">
      <c r="A91" s="193"/>
      <c r="B91" s="192"/>
      <c r="C91" s="190" t="s">
        <v>86</v>
      </c>
      <c r="D91" s="192"/>
    </row>
    <row r="92" s="178" customFormat="1" ht="20.1" customHeight="1" spans="1:4">
      <c r="A92" s="193" t="s">
        <v>86</v>
      </c>
      <c r="B92" s="192"/>
      <c r="C92" s="193" t="s">
        <v>86</v>
      </c>
      <c r="D92" s="192"/>
    </row>
    <row r="93" s="178" customFormat="1" ht="20.1" customHeight="1" spans="1:4">
      <c r="A93" s="193"/>
      <c r="B93" s="192"/>
      <c r="C93" s="193"/>
      <c r="D93" s="192"/>
    </row>
    <row r="94" s="178" customFormat="1" ht="20.1" customHeight="1" spans="1:4">
      <c r="A94" s="198" t="s">
        <v>587</v>
      </c>
      <c r="B94" s="65">
        <f>B6+B7+B83+B91+B84+B90+B89</f>
        <v>227512</v>
      </c>
      <c r="C94" s="198" t="s">
        <v>95</v>
      </c>
      <c r="D94" s="65">
        <f>D6+D7</f>
        <v>227512</v>
      </c>
    </row>
    <row r="95" s="178" customFormat="1" ht="20.1" customHeight="1" spans="1:4">
      <c r="A95" s="119" t="s">
        <v>588</v>
      </c>
      <c r="B95" s="119"/>
      <c r="D95" s="181"/>
    </row>
    <row r="96" s="178" customFormat="1" ht="20.1" customHeight="1" spans="2:4">
      <c r="B96" s="180"/>
      <c r="D96" s="181"/>
    </row>
    <row r="97" s="178" customFormat="1" ht="20.1" customHeight="1" spans="2:4">
      <c r="B97" s="180"/>
      <c r="D97" s="181"/>
    </row>
    <row r="98" s="178" customFormat="1" ht="20.1" customHeight="1" spans="2:4">
      <c r="B98" s="180"/>
      <c r="D98" s="181"/>
    </row>
    <row r="99" s="178" customFormat="1" ht="20.1" customHeight="1" spans="2:4">
      <c r="B99" s="180"/>
      <c r="D99" s="181"/>
    </row>
    <row r="100" s="178" customFormat="1" ht="20.1" customHeight="1" spans="2:4">
      <c r="B100" s="180"/>
      <c r="D100" s="181"/>
    </row>
    <row r="101" s="178" customFormat="1" ht="20.1" customHeight="1" spans="2:4">
      <c r="B101" s="180"/>
      <c r="D101" s="181"/>
    </row>
    <row r="102" s="178" customFormat="1" ht="20.1" customHeight="1" spans="2:4">
      <c r="B102" s="180"/>
      <c r="D102" s="181"/>
    </row>
  </sheetData>
  <mergeCells count="4">
    <mergeCell ref="A2:D2"/>
    <mergeCell ref="A4:B4"/>
    <mergeCell ref="C4:D4"/>
    <mergeCell ref="A95:B95"/>
  </mergeCells>
  <pageMargins left="0.75" right="0.75" top="1" bottom="1" header="0.511805555555556" footer="0.511805555555556"/>
  <pageSetup paperSize="9" scale="4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6"/>
  <sheetViews>
    <sheetView showGridLines="0" showZeros="0" workbookViewId="0">
      <pane xSplit="2" ySplit="5" topLeftCell="C63" activePane="bottomRight" state="frozen"/>
      <selection/>
      <selection pane="topRight"/>
      <selection pane="bottomLeft"/>
      <selection pane="bottomRight" activeCell="A8" sqref="A8"/>
    </sheetView>
  </sheetViews>
  <sheetFormatPr defaultColWidth="12.1833333333333" defaultRowHeight="15.55" customHeight="1" outlineLevelCol="1"/>
  <cols>
    <col min="1" max="1" width="55.875" style="85" customWidth="1"/>
    <col min="2" max="2" width="34" style="85" customWidth="1"/>
    <col min="3" max="16382" width="12.1833333333333" style="85" customWidth="1"/>
  </cols>
  <sheetData>
    <row r="1" customHeight="1" spans="1:1">
      <c r="A1" s="85" t="s">
        <v>589</v>
      </c>
    </row>
    <row r="2" s="85" customFormat="1" ht="34" customHeight="1" spans="1:2">
      <c r="A2" s="167" t="s">
        <v>14</v>
      </c>
      <c r="B2" s="167"/>
    </row>
    <row r="3" s="85" customFormat="1" ht="17" customHeight="1" spans="1:2">
      <c r="A3" s="168" t="s">
        <v>590</v>
      </c>
      <c r="B3" s="168"/>
    </row>
    <row r="4" s="85" customFormat="1" ht="17" customHeight="1" spans="1:2">
      <c r="A4" s="169" t="s">
        <v>591</v>
      </c>
      <c r="B4" s="169" t="s">
        <v>446</v>
      </c>
    </row>
    <row r="5" s="85" customFormat="1" ht="17" customHeight="1" spans="1:2">
      <c r="A5" s="170" t="s">
        <v>592</v>
      </c>
      <c r="B5" s="171"/>
    </row>
    <row r="6" s="85" customFormat="1" ht="17" customHeight="1" spans="1:2">
      <c r="A6" s="172" t="s">
        <v>453</v>
      </c>
      <c r="B6" s="171"/>
    </row>
    <row r="7" s="85" customFormat="1" ht="17" customHeight="1" spans="1:2">
      <c r="A7" s="170" t="s">
        <v>593</v>
      </c>
      <c r="B7" s="171"/>
    </row>
    <row r="8" s="85" customFormat="1" ht="17" customHeight="1" spans="1:2">
      <c r="A8" s="170" t="s">
        <v>594</v>
      </c>
      <c r="B8" s="171"/>
    </row>
    <row r="9" s="85" customFormat="1" ht="16.95" customHeight="1" spans="1:2">
      <c r="A9" s="170" t="s">
        <v>458</v>
      </c>
      <c r="B9" s="171"/>
    </row>
    <row r="10" s="85" customFormat="1" ht="16.95" customHeight="1" spans="1:2">
      <c r="A10" s="170" t="s">
        <v>460</v>
      </c>
      <c r="B10" s="171"/>
    </row>
    <row r="11" s="85" customFormat="1" ht="16.95" customHeight="1" spans="1:2">
      <c r="A11" s="170" t="s">
        <v>595</v>
      </c>
      <c r="B11" s="171"/>
    </row>
    <row r="12" s="85" customFormat="1" ht="16.95" customHeight="1" spans="1:2">
      <c r="A12" s="170" t="s">
        <v>464</v>
      </c>
      <c r="B12" s="171"/>
    </row>
    <row r="13" s="85" customFormat="1" ht="16.95" customHeight="1" spans="1:2">
      <c r="A13" s="170" t="s">
        <v>466</v>
      </c>
      <c r="B13" s="171"/>
    </row>
    <row r="14" s="85" customFormat="1" ht="16.95" customHeight="1" spans="1:2">
      <c r="A14" s="170" t="s">
        <v>468</v>
      </c>
      <c r="B14" s="171"/>
    </row>
    <row r="15" s="85" customFormat="1" ht="16.95" customHeight="1" spans="1:2">
      <c r="A15" s="173" t="s">
        <v>470</v>
      </c>
      <c r="B15" s="171"/>
    </row>
    <row r="16" s="85" customFormat="1" ht="16.95" customHeight="1" spans="1:2">
      <c r="A16" s="174" t="s">
        <v>472</v>
      </c>
      <c r="B16" s="171"/>
    </row>
    <row r="17" s="85" customFormat="1" ht="16.95" customHeight="1" spans="1:2">
      <c r="A17" s="174" t="s">
        <v>474</v>
      </c>
      <c r="B17" s="171"/>
    </row>
    <row r="18" s="85" customFormat="1" ht="16.95" customHeight="1" spans="1:2">
      <c r="A18" s="174" t="s">
        <v>477</v>
      </c>
      <c r="B18" s="171"/>
    </row>
    <row r="19" s="85" customFormat="1" ht="16.95" customHeight="1" spans="1:2">
      <c r="A19" s="174" t="s">
        <v>479</v>
      </c>
      <c r="B19" s="171"/>
    </row>
    <row r="20" s="85" customFormat="1" ht="16.95" customHeight="1" spans="1:2">
      <c r="A20" s="174" t="s">
        <v>596</v>
      </c>
      <c r="B20" s="171"/>
    </row>
    <row r="21" s="85" customFormat="1" ht="16.95" customHeight="1" spans="1:2">
      <c r="A21" s="174" t="s">
        <v>483</v>
      </c>
      <c r="B21" s="171"/>
    </row>
    <row r="22" s="85" customFormat="1" ht="16.95" customHeight="1" spans="1:2">
      <c r="A22" s="174" t="s">
        <v>485</v>
      </c>
      <c r="B22" s="171"/>
    </row>
    <row r="23" s="85" customFormat="1" ht="16.95" customHeight="1" spans="1:2">
      <c r="A23" s="174" t="s">
        <v>487</v>
      </c>
      <c r="B23" s="171"/>
    </row>
    <row r="24" s="85" customFormat="1" ht="16.95" customHeight="1" spans="1:2">
      <c r="A24" s="173" t="s">
        <v>597</v>
      </c>
      <c r="B24" s="171"/>
    </row>
    <row r="25" s="85" customFormat="1" ht="16.95" customHeight="1" spans="1:2">
      <c r="A25" s="174" t="s">
        <v>491</v>
      </c>
      <c r="B25" s="171"/>
    </row>
    <row r="26" s="85" customFormat="1" ht="16.95" customHeight="1" spans="1:2">
      <c r="A26" s="174" t="s">
        <v>598</v>
      </c>
      <c r="B26" s="171"/>
    </row>
    <row r="27" s="85" customFormat="1" ht="16.95" customHeight="1" spans="1:2">
      <c r="A27" s="174" t="s">
        <v>495</v>
      </c>
      <c r="B27" s="171"/>
    </row>
    <row r="28" s="85" customFormat="1" ht="16.95" customHeight="1" spans="1:2">
      <c r="A28" s="174" t="s">
        <v>497</v>
      </c>
      <c r="B28" s="171"/>
    </row>
    <row r="29" s="85" customFormat="1" ht="16.95" customHeight="1" spans="1:2">
      <c r="A29" s="174" t="s">
        <v>499</v>
      </c>
      <c r="B29" s="171"/>
    </row>
    <row r="30" s="85" customFormat="1" ht="16.95" customHeight="1" spans="1:2">
      <c r="A30" s="175" t="s">
        <v>501</v>
      </c>
      <c r="B30" s="171"/>
    </row>
    <row r="31" s="85" customFormat="1" ht="16.95" customHeight="1" spans="1:2">
      <c r="A31" s="175" t="s">
        <v>503</v>
      </c>
      <c r="B31" s="171"/>
    </row>
    <row r="32" s="85" customFormat="1" ht="16.95" customHeight="1" spans="1:2">
      <c r="A32" s="175" t="s">
        <v>599</v>
      </c>
      <c r="B32" s="171"/>
    </row>
    <row r="33" s="85" customFormat="1" ht="16.95" customHeight="1" spans="1:2">
      <c r="A33" s="175" t="s">
        <v>507</v>
      </c>
      <c r="B33" s="171"/>
    </row>
    <row r="34" s="85" customFormat="1" ht="16.95" customHeight="1" spans="1:2">
      <c r="A34" s="175" t="s">
        <v>509</v>
      </c>
      <c r="B34" s="171"/>
    </row>
    <row r="35" s="85" customFormat="1" ht="16.95" customHeight="1" spans="1:2">
      <c r="A35" s="175" t="s">
        <v>511</v>
      </c>
      <c r="B35" s="171"/>
    </row>
    <row r="36" s="85" customFormat="1" ht="16.95" customHeight="1" spans="1:2">
      <c r="A36" s="175" t="s">
        <v>513</v>
      </c>
      <c r="B36" s="171"/>
    </row>
    <row r="37" s="85" customFormat="1" ht="16.95" customHeight="1" spans="1:2">
      <c r="A37" s="175" t="s">
        <v>515</v>
      </c>
      <c r="B37" s="171"/>
    </row>
    <row r="38" s="85" customFormat="1" ht="16.95" customHeight="1" spans="1:2">
      <c r="A38" s="175" t="s">
        <v>517</v>
      </c>
      <c r="B38" s="171"/>
    </row>
    <row r="39" s="85" customFormat="1" ht="17" customHeight="1" spans="1:2">
      <c r="A39" s="175" t="s">
        <v>600</v>
      </c>
      <c r="B39" s="171"/>
    </row>
    <row r="40" s="85" customFormat="1" ht="17" customHeight="1" spans="1:2">
      <c r="A40" s="175" t="s">
        <v>521</v>
      </c>
      <c r="B40" s="171"/>
    </row>
    <row r="41" s="85" customFormat="1" ht="17" customHeight="1" spans="1:2">
      <c r="A41" s="175" t="s">
        <v>601</v>
      </c>
      <c r="B41" s="171"/>
    </row>
    <row r="42" s="85" customFormat="1" ht="17" customHeight="1" spans="1:2">
      <c r="A42" s="175" t="s">
        <v>525</v>
      </c>
      <c r="B42" s="171"/>
    </row>
    <row r="43" s="85" customFormat="1" ht="17" customHeight="1" spans="1:2">
      <c r="A43" s="175" t="s">
        <v>527</v>
      </c>
      <c r="B43" s="171"/>
    </row>
    <row r="44" s="85" customFormat="1" ht="17" customHeight="1" spans="1:2">
      <c r="A44" s="175" t="s">
        <v>529</v>
      </c>
      <c r="B44" s="171"/>
    </row>
    <row r="45" s="85" customFormat="1" ht="17" customHeight="1" spans="1:2">
      <c r="A45" s="175" t="s">
        <v>531</v>
      </c>
      <c r="B45" s="171"/>
    </row>
    <row r="46" s="85" customFormat="1" ht="17" customHeight="1" spans="1:2">
      <c r="A46" s="175" t="s">
        <v>533</v>
      </c>
      <c r="B46" s="171"/>
    </row>
    <row r="47" s="85" customFormat="1" ht="17" customHeight="1" spans="1:2">
      <c r="A47" s="175" t="s">
        <v>535</v>
      </c>
      <c r="B47" s="171"/>
    </row>
    <row r="48" s="85" customFormat="1" ht="17" customHeight="1" spans="1:2">
      <c r="A48" s="175" t="s">
        <v>537</v>
      </c>
      <c r="B48" s="171"/>
    </row>
    <row r="49" s="85" customFormat="1" ht="17" customHeight="1" spans="1:2">
      <c r="A49" s="175" t="s">
        <v>602</v>
      </c>
      <c r="B49" s="171"/>
    </row>
    <row r="50" s="85" customFormat="1" ht="17" customHeight="1" spans="1:2">
      <c r="A50" s="175" t="s">
        <v>541</v>
      </c>
      <c r="B50" s="171"/>
    </row>
    <row r="51" s="85" customFormat="1" ht="17" customHeight="1" spans="1:2">
      <c r="A51" s="175" t="s">
        <v>543</v>
      </c>
      <c r="B51" s="171"/>
    </row>
    <row r="52" s="85" customFormat="1" ht="17" customHeight="1" spans="1:2">
      <c r="A52" s="175" t="s">
        <v>547</v>
      </c>
      <c r="B52" s="171"/>
    </row>
    <row r="53" s="85" customFormat="1" ht="17" customHeight="1" spans="1:2">
      <c r="A53" s="175" t="s">
        <v>549</v>
      </c>
      <c r="B53" s="171"/>
    </row>
    <row r="54" s="85" customFormat="1" ht="17" customHeight="1" spans="1:2">
      <c r="A54" s="174" t="s">
        <v>603</v>
      </c>
      <c r="B54" s="171"/>
    </row>
    <row r="55" s="85" customFormat="1" ht="17" customHeight="1" spans="1:2">
      <c r="A55" s="174" t="s">
        <v>552</v>
      </c>
      <c r="B55" s="171"/>
    </row>
    <row r="56" s="85" customFormat="1" ht="17" customHeight="1" spans="1:2">
      <c r="A56" s="174" t="s">
        <v>553</v>
      </c>
      <c r="B56" s="171"/>
    </row>
    <row r="57" s="85" customFormat="1" ht="17" customHeight="1" spans="1:2">
      <c r="A57" s="174" t="s">
        <v>555</v>
      </c>
      <c r="B57" s="171"/>
    </row>
    <row r="58" s="85" customFormat="1" ht="17" customHeight="1" spans="1:2">
      <c r="A58" s="174" t="s">
        <v>556</v>
      </c>
      <c r="B58" s="171"/>
    </row>
    <row r="59" s="85" customFormat="1" ht="17" customHeight="1" spans="1:2">
      <c r="A59" s="174" t="s">
        <v>557</v>
      </c>
      <c r="B59" s="171"/>
    </row>
    <row r="60" s="85" customFormat="1" ht="17" customHeight="1" spans="1:2">
      <c r="A60" s="174" t="s">
        <v>558</v>
      </c>
      <c r="B60" s="171"/>
    </row>
    <row r="61" s="85" customFormat="1" ht="17" customHeight="1" spans="1:2">
      <c r="A61" s="174" t="s">
        <v>604</v>
      </c>
      <c r="B61" s="171"/>
    </row>
    <row r="62" s="85" customFormat="1" ht="17" customHeight="1" spans="1:2">
      <c r="A62" s="174" t="s">
        <v>560</v>
      </c>
      <c r="B62" s="171"/>
    </row>
    <row r="63" s="85" customFormat="1" ht="17" customHeight="1" spans="1:2">
      <c r="A63" s="174" t="s">
        <v>605</v>
      </c>
      <c r="B63" s="171"/>
    </row>
    <row r="64" s="85" customFormat="1" ht="17" customHeight="1" spans="1:2">
      <c r="A64" s="174" t="s">
        <v>562</v>
      </c>
      <c r="B64" s="171"/>
    </row>
    <row r="65" s="85" customFormat="1" ht="17" customHeight="1" spans="1:2">
      <c r="A65" s="174" t="s">
        <v>563</v>
      </c>
      <c r="B65" s="171"/>
    </row>
    <row r="66" s="85" customFormat="1" ht="17" customHeight="1" spans="1:2">
      <c r="A66" s="174" t="s">
        <v>564</v>
      </c>
      <c r="B66" s="171"/>
    </row>
    <row r="67" s="85" customFormat="1" ht="17" customHeight="1" spans="1:2">
      <c r="A67" s="174" t="s">
        <v>565</v>
      </c>
      <c r="B67" s="171"/>
    </row>
    <row r="68" s="85" customFormat="1" ht="17" customHeight="1" spans="1:2">
      <c r="A68" s="174" t="s">
        <v>606</v>
      </c>
      <c r="B68" s="171"/>
    </row>
    <row r="69" s="85" customFormat="1" ht="17" customHeight="1" spans="1:2">
      <c r="A69" s="174" t="s">
        <v>567</v>
      </c>
      <c r="B69" s="171"/>
    </row>
    <row r="70" s="85" customFormat="1" ht="17" customHeight="1" spans="1:2">
      <c r="A70" s="174" t="s">
        <v>568</v>
      </c>
      <c r="B70" s="171"/>
    </row>
    <row r="71" s="85" customFormat="1" ht="17" customHeight="1" spans="1:2">
      <c r="A71" s="174" t="s">
        <v>607</v>
      </c>
      <c r="B71" s="171"/>
    </row>
    <row r="72" s="85" customFormat="1" ht="17" customHeight="1" spans="1:2">
      <c r="A72" s="174" t="s">
        <v>570</v>
      </c>
      <c r="B72" s="171"/>
    </row>
    <row r="73" s="85" customFormat="1" ht="17" customHeight="1" spans="1:2">
      <c r="A73" s="174" t="s">
        <v>571</v>
      </c>
      <c r="B73" s="171"/>
    </row>
    <row r="74" s="85" customFormat="1" ht="17" customHeight="1" spans="1:2">
      <c r="A74" s="171" t="s">
        <v>608</v>
      </c>
      <c r="B74" s="171"/>
    </row>
    <row r="75" s="85" customFormat="1" ht="17" customHeight="1" spans="1:2">
      <c r="A75" s="176" t="s">
        <v>609</v>
      </c>
      <c r="B75" s="171"/>
    </row>
    <row r="76" s="85" customFormat="1" ht="17" customHeight="1" spans="1:2">
      <c r="A76" s="85" t="s">
        <v>610</v>
      </c>
      <c r="B76" s="177"/>
    </row>
  </sheetData>
  <mergeCells count="2">
    <mergeCell ref="A2:B2"/>
    <mergeCell ref="A3:B3"/>
  </mergeCells>
  <printOptions gridLines="1"/>
  <pageMargins left="3" right="2" top="1" bottom="1" header="0" footer="0"/>
  <pageSetup paperSize="1" orientation="landscape" blackAndWhite="1"/>
  <headerFooter alignWithMargins="0" scaleWithDoc="0">
    <oddHeader>&amp;C@$</oddHeader>
    <oddFooter>&amp;C@&amp;- &amp;P&amp;-$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showZeros="0" workbookViewId="0">
      <pane ySplit="4" topLeftCell="A5" activePane="bottomLeft" state="frozen"/>
      <selection/>
      <selection pane="bottomLeft" activeCell="B7" sqref="B7"/>
    </sheetView>
  </sheetViews>
  <sheetFormatPr defaultColWidth="9" defaultRowHeight="14.25" outlineLevelCol="3"/>
  <cols>
    <col min="1" max="1" width="24.375" style="85" customWidth="1"/>
    <col min="2" max="2" width="17.25" style="85" customWidth="1"/>
    <col min="3" max="3" width="18.25" style="85" customWidth="1"/>
    <col min="4" max="4" width="17.125" style="85" customWidth="1"/>
    <col min="5" max="16384" width="9" style="85"/>
  </cols>
  <sheetData>
    <row r="1" spans="1:1">
      <c r="A1" s="85" t="s">
        <v>611</v>
      </c>
    </row>
    <row r="2" ht="20.25" spans="1:4">
      <c r="A2" s="161" t="s">
        <v>16</v>
      </c>
      <c r="B2" s="161"/>
      <c r="C2" s="161"/>
      <c r="D2" s="161"/>
    </row>
    <row r="3" spans="1:4">
      <c r="A3" s="162" t="s">
        <v>46</v>
      </c>
      <c r="B3" s="162"/>
      <c r="C3" s="162"/>
      <c r="D3" s="162"/>
    </row>
    <row r="4" spans="1:4">
      <c r="A4" s="79" t="s">
        <v>612</v>
      </c>
      <c r="B4" s="163" t="s">
        <v>613</v>
      </c>
      <c r="C4" s="163" t="s">
        <v>614</v>
      </c>
      <c r="D4" s="164" t="s">
        <v>615</v>
      </c>
    </row>
    <row r="5" spans="1:4">
      <c r="A5" s="80" t="s">
        <v>616</v>
      </c>
      <c r="B5" s="80"/>
      <c r="C5" s="81"/>
      <c r="D5" s="165"/>
    </row>
    <row r="6" spans="1:4">
      <c r="A6" s="80" t="s">
        <v>617</v>
      </c>
      <c r="B6" s="80"/>
      <c r="C6" s="81"/>
      <c r="D6" s="165"/>
    </row>
    <row r="7" spans="1:4">
      <c r="A7" s="80" t="s">
        <v>618</v>
      </c>
      <c r="B7" s="80"/>
      <c r="C7" s="81"/>
      <c r="D7" s="165"/>
    </row>
    <row r="8" spans="1:4">
      <c r="A8" s="166" t="s">
        <v>619</v>
      </c>
      <c r="B8" s="82"/>
      <c r="C8" s="83"/>
      <c r="D8" s="83"/>
    </row>
    <row r="9" spans="1:4">
      <c r="A9" s="82"/>
      <c r="B9" s="82"/>
      <c r="C9" s="83"/>
      <c r="D9" s="83"/>
    </row>
    <row r="10" spans="1:4">
      <c r="A10" s="82"/>
      <c r="B10" s="82"/>
      <c r="C10" s="83"/>
      <c r="D10" s="83"/>
    </row>
    <row r="11" spans="1:4">
      <c r="A11" s="82"/>
      <c r="B11" s="82"/>
      <c r="C11" s="83"/>
      <c r="D11" s="83"/>
    </row>
    <row r="12" spans="1:4">
      <c r="A12" s="82"/>
      <c r="B12" s="82"/>
      <c r="C12" s="83"/>
      <c r="D12" s="83"/>
    </row>
    <row r="13" spans="1:4">
      <c r="A13" s="82"/>
      <c r="B13" s="82"/>
      <c r="C13" s="83"/>
      <c r="D13" s="83"/>
    </row>
    <row r="14" spans="1:4">
      <c r="A14" s="82"/>
      <c r="B14" s="82"/>
      <c r="C14" s="83"/>
      <c r="D14" s="83"/>
    </row>
    <row r="15" spans="1:4">
      <c r="A15" s="82"/>
      <c r="B15" s="82"/>
      <c r="C15" s="83"/>
      <c r="D15" s="83"/>
    </row>
    <row r="16" spans="1:4">
      <c r="A16" s="82"/>
      <c r="B16" s="82"/>
      <c r="C16" s="83"/>
      <c r="D16" s="83"/>
    </row>
    <row r="17" spans="1:4">
      <c r="A17" s="82"/>
      <c r="B17" s="82"/>
      <c r="C17" s="83"/>
      <c r="D17" s="83"/>
    </row>
    <row r="18" spans="1:4">
      <c r="A18" s="82"/>
      <c r="B18" s="82"/>
      <c r="C18" s="83"/>
      <c r="D18" s="83"/>
    </row>
    <row r="19" spans="1:4">
      <c r="A19" s="82"/>
      <c r="B19" s="82"/>
      <c r="C19" s="83"/>
      <c r="D19" s="83"/>
    </row>
    <row r="20" spans="1:4">
      <c r="A20" s="82"/>
      <c r="B20" s="82"/>
      <c r="C20" s="83"/>
      <c r="D20" s="83"/>
    </row>
    <row r="21" spans="1:4">
      <c r="A21" s="82"/>
      <c r="B21" s="82"/>
      <c r="C21" s="83"/>
      <c r="D21" s="83"/>
    </row>
    <row r="22" spans="1:4">
      <c r="A22" s="82"/>
      <c r="B22" s="82"/>
      <c r="C22" s="83"/>
      <c r="D22" s="83"/>
    </row>
    <row r="23" spans="1:4">
      <c r="A23" s="82"/>
      <c r="B23" s="82"/>
      <c r="C23" s="83"/>
      <c r="D23" s="83"/>
    </row>
    <row r="24" spans="1:4">
      <c r="A24" s="82"/>
      <c r="B24" s="82"/>
      <c r="C24" s="83"/>
      <c r="D24" s="83"/>
    </row>
    <row r="25" spans="1:4">
      <c r="A25" s="82"/>
      <c r="B25" s="82"/>
      <c r="C25" s="83"/>
      <c r="D25" s="83"/>
    </row>
    <row r="26" spans="1:4">
      <c r="A26" s="82"/>
      <c r="B26" s="82"/>
      <c r="C26" s="83"/>
      <c r="D26" s="83"/>
    </row>
    <row r="27" spans="1:4">
      <c r="A27" s="79" t="s">
        <v>609</v>
      </c>
      <c r="B27" s="79"/>
      <c r="C27" s="84"/>
      <c r="D27" s="84"/>
    </row>
    <row r="28" spans="1:1">
      <c r="A28" s="85" t="s">
        <v>610</v>
      </c>
    </row>
  </sheetData>
  <mergeCells count="2">
    <mergeCell ref="A2:D2"/>
    <mergeCell ref="A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目录</vt:lpstr>
      <vt:lpstr>一般公共预算收入总表 </vt:lpstr>
      <vt:lpstr>一般公共预算收入地方收入明细表 </vt:lpstr>
      <vt:lpstr>一般公共预算支出总表</vt:lpstr>
      <vt:lpstr>本级一般公共预算支出明细表</vt:lpstr>
      <vt:lpstr>一般公共预算基本支出预算表 </vt:lpstr>
      <vt:lpstr>一般公共预算税收返还和转移支付</vt:lpstr>
      <vt:lpstr>一般公共预算对下级转移支付分项目支出表</vt:lpstr>
      <vt:lpstr>一般公共预算对下级的转移支付分地区支出表</vt:lpstr>
      <vt:lpstr>政府性一般债务限额和余额情况 </vt:lpstr>
      <vt:lpstr>地方政府债券还本付息情况表</vt:lpstr>
      <vt:lpstr>政府性基金预算收入表</vt:lpstr>
      <vt:lpstr>政府性基金预算支出表</vt:lpstr>
      <vt:lpstr>本级政府性基金支出表</vt:lpstr>
      <vt:lpstr>政府性基金转移支付分项目表</vt:lpstr>
      <vt:lpstr>政府性基金转移支付分地区表</vt:lpstr>
      <vt:lpstr>政府性专项债务限额和余额情况 </vt:lpstr>
      <vt:lpstr>国有资本经营预算收入表</vt:lpstr>
      <vt:lpstr>国有资本经营预算支出表</vt:lpstr>
      <vt:lpstr>本级国有资本经营预算支出表</vt:lpstr>
      <vt:lpstr>对下安排转移支付的应当公开国有资本经营预算转移支付表</vt:lpstr>
      <vt:lpstr>社会保险基金预算收入表</vt:lpstr>
      <vt:lpstr>社会保险基金预算支出表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萝卜</cp:lastModifiedBy>
  <dcterms:created xsi:type="dcterms:W3CDTF">2021-08-03T07:38:00Z</dcterms:created>
  <dcterms:modified xsi:type="dcterms:W3CDTF">2025-06-20T07:00:40Z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4C9456AD5861414F89A91EFEB3EC5CD3_13</vt:lpwstr>
  </property>
  <property fmtid="{D5CDD505-2E9C-101B-9397-08002B2CF9AE}" pid="4" name="KSOReadingLayout">
    <vt:bool>true</vt:bool>
  </property>
</Properties>
</file>